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BregarT26\Desktop\Priloge Uredba 2025\"/>
    </mc:Choice>
  </mc:AlternateContent>
  <xr:revisionPtr revIDLastSave="0" documentId="8_{B4A1C1CF-4C9B-4C99-8D25-1650B01B37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" sheetId="71" r:id="rId1"/>
    <sheet name="2" sheetId="74" r:id="rId2"/>
  </sheets>
  <definedNames>
    <definedName name="_xlnm._FilterDatabase" localSheetId="0" hidden="1">'1'!$A$6:$E$227</definedName>
    <definedName name="_xlnm.Print_Area" localSheetId="0">'1'!$A$1:$E$228</definedName>
    <definedName name="_xlnm.Print_Titles" localSheetId="0">'1'!$3:$4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71" l="1"/>
  <c r="C18" i="71"/>
  <c r="C152" i="71"/>
  <c r="C10" i="71"/>
  <c r="C6" i="71" s="1"/>
  <c r="C155" i="71"/>
  <c r="C185" i="71"/>
  <c r="C202" i="71"/>
  <c r="C179" i="71"/>
  <c r="C193" i="71"/>
  <c r="C174" i="71"/>
  <c r="C29" i="71"/>
  <c r="C122" i="71"/>
  <c r="C115" i="71"/>
  <c r="C106" i="71"/>
  <c r="C97" i="71"/>
  <c r="C83" i="71"/>
  <c r="C44" i="71"/>
  <c r="C39" i="71"/>
  <c r="C28" i="71"/>
</calcChain>
</file>

<file path=xl/sharedStrings.xml><?xml version="1.0" encoding="utf-8"?>
<sst xmlns="http://schemas.openxmlformats.org/spreadsheetml/2006/main" count="419" uniqueCount="234">
  <si>
    <t>OBMOČNA ENOTA ZZZS</t>
  </si>
  <si>
    <t>CELJE</t>
  </si>
  <si>
    <t>"Lambrechtov dom" Slovenske Konjice</t>
  </si>
  <si>
    <t>Dom starejših Šentjur</t>
  </si>
  <si>
    <t>Dom upokojencev Šmarje pri Jelšah</t>
  </si>
  <si>
    <t>Dom upokojencev Polzela</t>
  </si>
  <si>
    <t>KOPER</t>
  </si>
  <si>
    <t>Dom upokojencev Izola</t>
  </si>
  <si>
    <t>Obalni dom upokojencev Koper</t>
  </si>
  <si>
    <t>Dom upokojencev Postojna</t>
  </si>
  <si>
    <t>Dom upokojencev Sežana</t>
  </si>
  <si>
    <t>KRANJ</t>
  </si>
  <si>
    <t>Dom upokojencev dr. Franceta Bergelja Jesenice</t>
  </si>
  <si>
    <t>Dom upokojencev Kranj</t>
  </si>
  <si>
    <t>Dom starejših občanov Preddvor</t>
  </si>
  <si>
    <t>Dom dr. Janka Benedika Radovljica</t>
  </si>
  <si>
    <t>Dom Petra Uzarja Tržič</t>
  </si>
  <si>
    <t>KRŠKO</t>
  </si>
  <si>
    <t>Dom starejših občanov Krško</t>
  </si>
  <si>
    <t>Trubarjev dom upokojencev Loka pri Zidanem mostu</t>
  </si>
  <si>
    <t>LJUBLJANA</t>
  </si>
  <si>
    <t>Dom upokojencev Domžale</t>
  </si>
  <si>
    <t>Dom starejših občanov Grosuplje</t>
  </si>
  <si>
    <t>Dom starejših Hrastnik</t>
  </si>
  <si>
    <t>Dom starejših občanov Kočevje</t>
  </si>
  <si>
    <t>Dom starejših občanov Ljubljana Moste-Polje</t>
  </si>
  <si>
    <t>Dom starejših občanov Ljubljana Vič-Rudnik</t>
  </si>
  <si>
    <t>Dom starejših Logatec</t>
  </si>
  <si>
    <t xml:space="preserve">Dom počitka Mengeš                                               </t>
  </si>
  <si>
    <t>Dom upokojencev Vrhnika</t>
  </si>
  <si>
    <t>Dom starejših občanov "Polde Eberl-Jamski" Izlake</t>
  </si>
  <si>
    <t>MARIBOR</t>
  </si>
  <si>
    <t>MURSKA SOBOTA</t>
  </si>
  <si>
    <t>Dom starejših Rakičan</t>
  </si>
  <si>
    <t>Dom starejših Lendava</t>
  </si>
  <si>
    <t>Dom starejših Ljutomer</t>
  </si>
  <si>
    <t>NOVA GORICA</t>
  </si>
  <si>
    <t>Dom starejših občanov Ajdovščina</t>
  </si>
  <si>
    <t>Dom upokojencev Nova Gorica</t>
  </si>
  <si>
    <t>Dom upokojencev Gradišče</t>
  </si>
  <si>
    <t>NOVO MESTO</t>
  </si>
  <si>
    <t>Dom starejših občanov Črnomelj</t>
  </si>
  <si>
    <t>Dom starejših občanov Novo mesto</t>
  </si>
  <si>
    <t>Dom starejših občanov Trebnje</t>
  </si>
  <si>
    <t>RAVNE NA KOROŠKEM</t>
  </si>
  <si>
    <t>Koroški dom starostnikov Dravograd</t>
  </si>
  <si>
    <t>Dom za varstvo odraslih Velenje</t>
  </si>
  <si>
    <t>Dom Nine Pokorn Grmovje</t>
  </si>
  <si>
    <t>Dom Lukavci</t>
  </si>
  <si>
    <t>Dom starejših Tezno, Maribor</t>
  </si>
  <si>
    <t>I. DOMOVI ZA STAREJŠE</t>
  </si>
  <si>
    <t>Talita kum zavod Postojna</t>
  </si>
  <si>
    <t>Dom starejših na Fari, Prevalje</t>
  </si>
  <si>
    <t>Zavod sv. Rafaela, Vransko</t>
  </si>
  <si>
    <t>Dom starejših občanov Kamnik</t>
  </si>
  <si>
    <t>Dom ob Savinji Celje</t>
  </si>
  <si>
    <t>Zavod sv.Terezije, Videm</t>
  </si>
  <si>
    <t>TURZIS, Renče</t>
  </si>
  <si>
    <t>Penzion Sreča, Šmarješke Toplice</t>
  </si>
  <si>
    <t>Izvajalec</t>
  </si>
  <si>
    <t>Dom sv.Jožefa Celje</t>
  </si>
  <si>
    <t>Zavod sv.Cirila in Metoda, Beltinci</t>
  </si>
  <si>
    <t>Dom Lipa Celje, Dom Štore</t>
  </si>
  <si>
    <t>THERMANA d.d., Dom starejših, Laško</t>
  </si>
  <si>
    <t>Center za starejše občane Lucija, Piran</t>
  </si>
  <si>
    <t xml:space="preserve">Dom starejših občanov Ljubljana - Šiška  </t>
  </si>
  <si>
    <t>Zavod Pristan, Center starejših Pristan, Vipava</t>
  </si>
  <si>
    <t>Dom sv.Martina, Srednja vas, Bohinj</t>
  </si>
  <si>
    <t xml:space="preserve">Dom Kuzma d.o.o. </t>
  </si>
  <si>
    <t>Dom pod Gorco, Maribor</t>
  </si>
  <si>
    <t>Center slepih, slabovidnih
in starejših Škofja Loka</t>
  </si>
  <si>
    <t>II. PODALJŠANA BOLNIŠNIČNA REHABILITACIJA</t>
  </si>
  <si>
    <t>III. POSEBNI SOCIALNOVARSTVENI ZAVODI</t>
  </si>
  <si>
    <t>SVZ Taber</t>
  </si>
  <si>
    <t>Dom na Krasu</t>
  </si>
  <si>
    <t>IZVAJALCI V OKVIRU SKUPNOSTI ORGANIZACIJ ZA USPOSABLJANJE SLOVENIJE</t>
  </si>
  <si>
    <t>I. SOCIALNOVARSTVENI ZAVODI ZA USPOSABLJANJE</t>
  </si>
  <si>
    <t>E</t>
  </si>
  <si>
    <t>CUDV Dolfke Boštjančič Draga, Ig</t>
  </si>
  <si>
    <t>D</t>
  </si>
  <si>
    <t>Zavod dr.Marjana Borštnarja, Dornava</t>
  </si>
  <si>
    <t>CIRIUS Kamnik</t>
  </si>
  <si>
    <t>F</t>
  </si>
  <si>
    <t>III. DOMSKO VARSTVO PRI VARSTVENODELOVNIH CENTRIH</t>
  </si>
  <si>
    <t>Varstvenodelovni center Šentjur</t>
  </si>
  <si>
    <t>Varstvenodelovni center Postojna</t>
  </si>
  <si>
    <t>Varstvenodelovni center Koper</t>
  </si>
  <si>
    <t>Varstvenodelovni center Kranj</t>
  </si>
  <si>
    <t>Varstvenodelovni center Krško, Leskovec</t>
  </si>
  <si>
    <t>Društvo Barka, Zbilje</t>
  </si>
  <si>
    <t>INCE Mengeš</t>
  </si>
  <si>
    <t xml:space="preserve">Sonček, Zveza društev za cerebralno paralizo Slovenije </t>
  </si>
  <si>
    <t xml:space="preserve">Varstvenodelovni center Tončke Hočevar, Ljubljana </t>
  </si>
  <si>
    <t>Varstvenodelovni center Želva, Ljubljana</t>
  </si>
  <si>
    <t>Varstvenodelovni center Idrija Vrhnika</t>
  </si>
  <si>
    <t>Varstvenodelovni center Zagorje ob Savi</t>
  </si>
  <si>
    <t xml:space="preserve">Varstvenodelovni center Polž, Maribor </t>
  </si>
  <si>
    <t>Medobčinsko društvo Sožitje</t>
  </si>
  <si>
    <t>Medobčinsko društvo Ptuj</t>
  </si>
  <si>
    <t>Varstvenodelovni center Murska Sobota</t>
  </si>
  <si>
    <t>Varstvenodelovni center Nova Gorica</t>
  </si>
  <si>
    <t>Varstvenodelovni center Tolmin</t>
  </si>
  <si>
    <t xml:space="preserve">Varstvenodelovni center Ajdovščina </t>
  </si>
  <si>
    <t>Varstvenodelovni center Črnomelj</t>
  </si>
  <si>
    <t>Varstvenodelovni center Novo mesto</t>
  </si>
  <si>
    <t>Zavod KARION, Slovenske Konjice</t>
  </si>
  <si>
    <t>IV. CENTRI ZA SLUH IN GOVOR</t>
  </si>
  <si>
    <t>Zavod za gluhe in naglušne Ljubljana</t>
  </si>
  <si>
    <t>Center za sluh in govor Maribor</t>
  </si>
  <si>
    <t>V. REHABILITACIJA PO PRIDOBLJENI MOŽGANSKI POŠKODBI</t>
  </si>
  <si>
    <t>J</t>
  </si>
  <si>
    <t xml:space="preserve">Center Korak, za osebe s pridobljeno možgansko poškodbo </t>
  </si>
  <si>
    <t>Naprej, Center za osebe s pridobljeno možgansko poškodo</t>
  </si>
  <si>
    <t>VI. SVETOVALNI CENTRI</t>
  </si>
  <si>
    <t>Svetovalni center za otroke, mladostnike in starše</t>
  </si>
  <si>
    <t>Dom starejših občanov Gornja Radgona</t>
  </si>
  <si>
    <t>II. CENTRI ZA IZOBRAŽEVANJE, REHABILITACIJO IN USPOSABLJANJE</t>
  </si>
  <si>
    <t>št. mest - odločba MZ</t>
  </si>
  <si>
    <t>SeneCura Vojnik, d.o.o.</t>
  </si>
  <si>
    <t>Dom Marije in Marte Logatec</t>
  </si>
  <si>
    <t>Center za starejše Ormož</t>
  </si>
  <si>
    <t>Dom Lenart, d.o.o.</t>
  </si>
  <si>
    <t>ZZZS ŠT.</t>
  </si>
  <si>
    <t>Center za usposabljanje, delo in varstvo Golovec, Celje</t>
  </si>
  <si>
    <t>Center za korekcijo sluha in govora Portorož</t>
  </si>
  <si>
    <t>Dom starejših občanov Ilirska Bistrica -  mesta za starejše</t>
  </si>
  <si>
    <t>Dom starejših občanov Ilirska Bistrica -  mesta za posebne oblike varstva</t>
  </si>
  <si>
    <t xml:space="preserve">Dom upokojencev Idrija, d.o.o.- enota Idrija, za starejše </t>
  </si>
  <si>
    <t>Dom starejših občanov Ljubljana - Bežigrad- mesta za starejše</t>
  </si>
  <si>
    <t>Dom upokojencev Idrija, d.o.o.- enota Spodnja Idrija, posebna enota</t>
  </si>
  <si>
    <t>Dom starejših občanov Fužine, Ljubljana- mesta za posebne oblike varstva</t>
  </si>
  <si>
    <t>Dom sv. Janeza Krstnika,Trnovo, Ljubljana</t>
  </si>
  <si>
    <t>Dom upokojencev "Danice Vogrinec" Maribor- enoti Pobrežje in Tabor, za starejše</t>
  </si>
  <si>
    <t>Dom upokojencev "Danice Vogrinec" Maribor- enota Pobrežje, za posebne oblike varstva</t>
  </si>
  <si>
    <t>Dom upokojencev Podbrdo- enoti Podbrdo in Tolmin, za starejše</t>
  </si>
  <si>
    <t>Dom upokojencev Podbrdo- enota Petrovo brdo, za posebne oblike varstva</t>
  </si>
  <si>
    <t>Dom počitka Metlika - mesta za starejše</t>
  </si>
  <si>
    <t>Dom počitka Metlika - mesta za posebne oblike varstva</t>
  </si>
  <si>
    <t>Dom starejših občanov Fužine, Ljubljana - mesta za starejše</t>
  </si>
  <si>
    <t>Dom upokojencev Ptuj - mesta za starejše</t>
  </si>
  <si>
    <t>Dom starejših občanov Ljubljana - Bežigrad - mesta za posebne oblike varstva</t>
  </si>
  <si>
    <t>Dom upokojencev Ptuj  - mesta za posebne oblike varstva</t>
  </si>
  <si>
    <t xml:space="preserve">Dom dr. Jožeta Potrča Poljčane </t>
  </si>
  <si>
    <t>Prizma Ponikve</t>
  </si>
  <si>
    <t>RIZDDZ ŠT.</t>
  </si>
  <si>
    <t>SeneCura Radenci, d.o.o.</t>
  </si>
  <si>
    <t>I</t>
  </si>
  <si>
    <t>Število mest po posameznih enotah pri izvajalcih, ki izvajajo dejavnost v več enotah ali več dejavnosti</t>
  </si>
  <si>
    <t xml:space="preserve">Dom upokojencev Ptuj, enota Olmo, Koper </t>
  </si>
  <si>
    <t>DEOS Ljubljana, PE Center starejših Notranje Gorice, Brezovica</t>
  </si>
  <si>
    <t>DEOS Ljubljana, PE Center starejših Cerknica</t>
  </si>
  <si>
    <t xml:space="preserve">DEOS Ljubljana, PE Center starejših Črnuče, Ljubljana </t>
  </si>
  <si>
    <t>DEOS Ljubljana, PE Center starejših občanov Horjul</t>
  </si>
  <si>
    <t>DEOS Ljubljana, PE Center starejših Trnovo</t>
  </si>
  <si>
    <t>DEOS Ljubljana, PE Medvode</t>
  </si>
  <si>
    <t>Dom "Tisje" Šmartno pri Litiji - enota Šmartno pri Litiji</t>
  </si>
  <si>
    <t>Dom "Tisje" Šmartno pri Litiji - enota Litija</t>
  </si>
  <si>
    <t>Dom upokojencev "Franca Salamona" Trbovlje - enota Trbovlje</t>
  </si>
  <si>
    <t>Dom upokojencev "Franca Salamona" Trbovlje - enota Prebold</t>
  </si>
  <si>
    <t xml:space="preserve">SVZ Vitadom PE DSO Škofljica </t>
  </si>
  <si>
    <t>SVZ Vitadom, PE Dom za starejše Bor, Črni vrh na Idrijo</t>
  </si>
  <si>
    <t xml:space="preserve">DEOS Ljubljana, PE Center starejših Gornji grad </t>
  </si>
  <si>
    <t>DEOS Ljubljana, PE Center za starejše Zimzelen</t>
  </si>
  <si>
    <t>Zavod KARION, Dom Velika Polana</t>
  </si>
  <si>
    <t>Zavod Hrastovec - Trate - enota Trate</t>
  </si>
  <si>
    <t>Zavod KARION, Šentjanž pri Dravogradu</t>
  </si>
  <si>
    <t>CUDV Dobrna - celodnevni program</t>
  </si>
  <si>
    <t>CUDV Dobrna - dnevni program</t>
  </si>
  <si>
    <t>CUDV Matevža Langusa, Radovljica - dnevni program</t>
  </si>
  <si>
    <t>CUDV Dolfke Boštjančič Draga, Ig - dnevni program</t>
  </si>
  <si>
    <t>Zavod dr.Marjana Borštnarja, Dornava - dnevni program</t>
  </si>
  <si>
    <t>CUDV Matevža Langusa, Radovljica - celodnevni program</t>
  </si>
  <si>
    <t>CUDV Dolfke Boštjančič Draga, Ig - celodnevni program</t>
  </si>
  <si>
    <t>Zavod dr.Marjana Borštnarja, Dornava - celodnevni program</t>
  </si>
  <si>
    <t xml:space="preserve">CIRIUS Vipava - dnevna obravnava </t>
  </si>
  <si>
    <t xml:space="preserve">CIRIUS Vipava - institucionalna obravnava </t>
  </si>
  <si>
    <t>tip izvajalca</t>
  </si>
  <si>
    <t>A</t>
  </si>
  <si>
    <t>B</t>
  </si>
  <si>
    <t>Zavod usmiljenk Mengeš</t>
  </si>
  <si>
    <t>C</t>
  </si>
  <si>
    <t>C1</t>
  </si>
  <si>
    <t>G</t>
  </si>
  <si>
    <t>CSG</t>
  </si>
  <si>
    <t>K</t>
  </si>
  <si>
    <t>Varstvenodelovni center Saša</t>
  </si>
  <si>
    <t>3844963</t>
  </si>
  <si>
    <t>337</t>
  </si>
  <si>
    <t>DOM UPRAVLJANJE d.o.o. Vrtojba</t>
  </si>
  <si>
    <t>Dom upokojencev in oskrbovancev Impoljca -enote Brežice in Sevnica, za starejše</t>
  </si>
  <si>
    <t>Dom upokojencev in oskrbovancev Impoljca -enota Impoljca</t>
  </si>
  <si>
    <t>6914295</t>
  </si>
  <si>
    <t>1210</t>
  </si>
  <si>
    <t>CUDV Črna na Koroškem - celodnevni program</t>
  </si>
  <si>
    <t>CUDV Črna na Koroškem -dnevni program</t>
  </si>
  <si>
    <t>Senecura Central SI, d.o.o Komenda</t>
  </si>
  <si>
    <t>SeneCura Central SI, d.o.o. Žiri</t>
  </si>
  <si>
    <t>Priloga 14</t>
  </si>
  <si>
    <t>NEGA I</t>
  </si>
  <si>
    <t>št.delavcev na posteljo in na dan</t>
  </si>
  <si>
    <t>1 tehnik zdravstvene nege na 30 postelj</t>
  </si>
  <si>
    <t>1 dipl. fizioterapevt/višji fizioterapevt na 250 postelj</t>
  </si>
  <si>
    <t>1 diplomirana med.sestra/višja med.sestra na 245 postelj</t>
  </si>
  <si>
    <t>1 dipl. del. terapevt/ višji del. terapevt na 300 postelj</t>
  </si>
  <si>
    <t>1 bolničar-negovalec na 16,18 postelj</t>
  </si>
  <si>
    <t>1 strežnica na 25,50 postelj</t>
  </si>
  <si>
    <t>1 zdravnik specialist na 2.000 postelj</t>
  </si>
  <si>
    <t xml:space="preserve">SKUPAJ </t>
  </si>
  <si>
    <t>NEGA II</t>
  </si>
  <si>
    <t>1 tehnik zdravstvene nege na 20 postelj</t>
  </si>
  <si>
    <t>1 dipl. fizioterapevt/višji fizioterapevt na 95 postelj</t>
  </si>
  <si>
    <t>1 diplomirana med.sestra/višja med.sestra na 150 postelj</t>
  </si>
  <si>
    <t>1 dipl. del. terapevt/ višji del. terapevt na 270 postelj</t>
  </si>
  <si>
    <t>1 bolničar-negovalec na 9,08 postelj</t>
  </si>
  <si>
    <t>1 strežnica na 36,36 postelj</t>
  </si>
  <si>
    <t>NEGA III</t>
  </si>
  <si>
    <t>1 tehnik zdravstvene nege na 9 postelj</t>
  </si>
  <si>
    <t>1 dipl. fizioterapevt/višji fizioterapevt na 150 postelj</t>
  </si>
  <si>
    <t>1 diplomirana med.sestra/višja med.sestra na 30 postelj</t>
  </si>
  <si>
    <t>1 dipl. del. terapevt/ višji del. terapevt na 100 postelj</t>
  </si>
  <si>
    <t>1 bolničar-negovalec na 7,12 postelj</t>
  </si>
  <si>
    <t>Dom upokojencev Center Ljubljana</t>
  </si>
  <si>
    <t>MGC BISTRICA Domžale</t>
  </si>
  <si>
    <t>MAVIDA DOMOVI d.o.o., Podružnica Rogaška Slatina</t>
  </si>
  <si>
    <t>MAVIDA DOMOVI d.o.o., Podružnica Kranjska gora</t>
  </si>
  <si>
    <t>MAVIDA Ribnica d.o.o.</t>
  </si>
  <si>
    <t>MAVIDA  Radlje d.o.o.</t>
  </si>
  <si>
    <t>DEOS d.o.o., Poslovna enota  Idila</t>
  </si>
  <si>
    <t>SeneCura Maribor, d.o.o.</t>
  </si>
  <si>
    <t>Senecura  Hoče Slivnica, d.o.o</t>
  </si>
  <si>
    <t>SVZ  Hrastovec - Trate - enota Hodoš, starejši</t>
  </si>
  <si>
    <t xml:space="preserve">1. NORMATIV DELA ZA STORITEV "DAN ZDRAVSTVENE NEGE" V DOMOVIH ZA STAREJŠE, </t>
  </si>
  <si>
    <t xml:space="preserve">    POSEBNIH SOCIALNOVARSTVENIH ZAVODIH IN VARSTVENO DELOVNIH CENTRIH  (tip A, B in C) </t>
  </si>
  <si>
    <t>*stanje na nan 1.9.2024. Nerealizirane širitve iz 100. člena na dan 1.9.2024 niso vključene.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</si>
</sst>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S_I_T_-;\-* #,##0\ _S_I_T_-;_-* &quot;-&quot;\ _S_I_T_-;_-@_-"/>
    <numFmt numFmtId="165" formatCode="_-* #,##0.0000\ _s_i_t_-;\-* #,##0.0000\ _s_i_t_-;_-* &quot;-&quot;??\ _s_i_t_-;_-@_-"/>
    <numFmt numFmtId="166" formatCode="_-* #,##0\ _s_i_t_-;\-* #,##0\ _s_i_t_-;_-* &quot;-&quot;??\ _s_i_t_-;_-@_-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165" fontId="5" fillId="0" borderId="0" xfId="5" applyNumberFormat="1" applyFont="1"/>
    <xf numFmtId="0" fontId="10" fillId="0" borderId="0" xfId="0" applyFont="1"/>
    <xf numFmtId="0" fontId="8" fillId="0" borderId="0" xfId="0" applyFont="1"/>
    <xf numFmtId="166" fontId="5" fillId="0" borderId="0" xfId="5" applyNumberFormat="1" applyFont="1"/>
    <xf numFmtId="0" fontId="5" fillId="0" borderId="1" xfId="0" applyFont="1" applyBorder="1" applyAlignment="1">
      <alignment horizontal="center" wrapText="1"/>
    </xf>
    <xf numFmtId="165" fontId="5" fillId="0" borderId="1" xfId="5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/>
    <xf numFmtId="165" fontId="5" fillId="0" borderId="1" xfId="5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/>
    <xf numFmtId="165" fontId="8" fillId="0" borderId="1" xfId="5" applyNumberFormat="1" applyFont="1" applyBorder="1"/>
    <xf numFmtId="165" fontId="5" fillId="0" borderId="0" xfId="0" applyNumberFormat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2" borderId="3" xfId="2" applyFont="1" applyFill="1" applyBorder="1" applyAlignment="1" applyProtection="1">
      <alignment horizontal="left" vertical="center"/>
      <protection locked="0"/>
    </xf>
    <xf numFmtId="3" fontId="8" fillId="2" borderId="1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2" borderId="3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>
      <alignment horizontal="left"/>
    </xf>
    <xf numFmtId="49" fontId="5" fillId="2" borderId="1" xfId="2" applyNumberFormat="1" applyFont="1" applyFill="1" applyBorder="1" applyAlignment="1">
      <alignment horizontal="left" vertical="center"/>
    </xf>
    <xf numFmtId="49" fontId="5" fillId="2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2" borderId="1" xfId="2" applyFont="1" applyFill="1" applyBorder="1" applyAlignment="1">
      <alignment horizontal="left"/>
    </xf>
    <xf numFmtId="0" fontId="5" fillId="2" borderId="1" xfId="0" applyFont="1" applyFill="1" applyBorder="1"/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3" fontId="5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49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/>
    <xf numFmtId="0" fontId="8" fillId="2" borderId="1" xfId="0" applyFont="1" applyFill="1" applyBorder="1"/>
    <xf numFmtId="0" fontId="5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vertical="center"/>
    </xf>
    <xf numFmtId="0" fontId="11" fillId="2" borderId="0" xfId="0" applyFont="1" applyFill="1"/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</cellXfs>
  <cellStyles count="6">
    <cellStyle name="Navadno" xfId="0" builtinId="0"/>
    <cellStyle name="Navadno 2" xfId="3" xr:uid="{3BF982EC-1A03-453D-96A6-637D950940C5}"/>
    <cellStyle name="Navadno 3" xfId="2" xr:uid="{A803386B-296E-4F82-AEB3-4E7E3D0CC981}"/>
    <cellStyle name="Navadno 4" xfId="4" xr:uid="{060FA1EF-4F17-4A32-A68B-CD7763553C73}"/>
    <cellStyle name="Odstotek 2" xfId="1" xr:uid="{00000000-0005-0000-0000-000002000000}"/>
    <cellStyle name="Vejica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CC00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28DE-939B-4662-A9D4-2B725A8884B6}">
  <dimension ref="A1:F255"/>
  <sheetViews>
    <sheetView tabSelected="1" view="pageBreakPreview" zoomScaleNormal="100" zoomScaleSheetLayoutView="100" workbookViewId="0">
      <selection activeCell="J12" sqref="J12"/>
    </sheetView>
  </sheetViews>
  <sheetFormatPr defaultColWidth="9.140625" defaultRowHeight="13.5" x14ac:dyDescent="0.2"/>
  <cols>
    <col min="1" max="1" width="11" style="15" customWidth="1"/>
    <col min="2" max="3" width="9.140625" style="16"/>
    <col min="4" max="4" width="6.85546875" style="16" customWidth="1"/>
    <col min="5" max="5" width="54.140625" style="15" customWidth="1"/>
    <col min="6" max="16384" width="9.140625" style="15"/>
  </cols>
  <sheetData>
    <row r="1" spans="1:5" ht="18" x14ac:dyDescent="0.2">
      <c r="A1" s="17"/>
      <c r="B1" s="69" t="s">
        <v>197</v>
      </c>
      <c r="E1" s="17"/>
    </row>
    <row r="2" spans="1:5" ht="24" customHeight="1" x14ac:dyDescent="0.2">
      <c r="A2" s="15" t="s">
        <v>147</v>
      </c>
    </row>
    <row r="3" spans="1:5" ht="16.5" customHeight="1" x14ac:dyDescent="0.2">
      <c r="A3" s="66" t="s">
        <v>0</v>
      </c>
      <c r="B3" s="66"/>
      <c r="C3" s="18"/>
      <c r="D3" s="18"/>
      <c r="E3" s="19"/>
    </row>
    <row r="4" spans="1:5" ht="26.25" customHeight="1" x14ac:dyDescent="0.2">
      <c r="A4" s="20" t="s">
        <v>122</v>
      </c>
      <c r="B4" s="21" t="s">
        <v>144</v>
      </c>
      <c r="C4" s="22" t="s">
        <v>117</v>
      </c>
      <c r="D4" s="23" t="s">
        <v>176</v>
      </c>
      <c r="E4" s="24" t="s">
        <v>59</v>
      </c>
    </row>
    <row r="5" spans="1:5" ht="13.35" customHeight="1" x14ac:dyDescent="0.2">
      <c r="A5" s="66" t="s">
        <v>50</v>
      </c>
      <c r="B5" s="66"/>
      <c r="C5" s="25"/>
      <c r="D5" s="25"/>
      <c r="E5" s="26"/>
    </row>
    <row r="6" spans="1:5" ht="13.35" customHeight="1" x14ac:dyDescent="0.2">
      <c r="A6" s="66" t="s">
        <v>1</v>
      </c>
      <c r="B6" s="66"/>
      <c r="C6" s="27">
        <f>SUM(C7:C17)</f>
        <v>1912</v>
      </c>
      <c r="D6" s="18"/>
      <c r="E6" s="19"/>
    </row>
    <row r="7" spans="1:5" ht="13.35" customHeight="1" x14ac:dyDescent="0.2">
      <c r="A7" s="28">
        <v>82201</v>
      </c>
      <c r="B7" s="29">
        <v>2058</v>
      </c>
      <c r="C7" s="30">
        <v>265</v>
      </c>
      <c r="D7" s="30" t="s">
        <v>177</v>
      </c>
      <c r="E7" s="31" t="s">
        <v>55</v>
      </c>
    </row>
    <row r="8" spans="1:5" ht="13.35" customHeight="1" x14ac:dyDescent="0.2">
      <c r="A8" s="28">
        <v>89750</v>
      </c>
      <c r="B8" s="29">
        <v>2910</v>
      </c>
      <c r="C8" s="30">
        <v>165</v>
      </c>
      <c r="D8" s="30" t="s">
        <v>177</v>
      </c>
      <c r="E8" s="31" t="s">
        <v>63</v>
      </c>
    </row>
    <row r="9" spans="1:5" ht="13.35" customHeight="1" x14ac:dyDescent="0.2">
      <c r="A9" s="28">
        <v>94439</v>
      </c>
      <c r="B9" s="29">
        <v>2065</v>
      </c>
      <c r="C9" s="30">
        <v>177</v>
      </c>
      <c r="D9" s="30" t="s">
        <v>177</v>
      </c>
      <c r="E9" s="31" t="s">
        <v>2</v>
      </c>
    </row>
    <row r="10" spans="1:5" ht="13.35" customHeight="1" x14ac:dyDescent="0.2">
      <c r="A10" s="28">
        <v>94442</v>
      </c>
      <c r="B10" s="29">
        <v>2063</v>
      </c>
      <c r="C10" s="30">
        <f>214</f>
        <v>214</v>
      </c>
      <c r="D10" s="30" t="s">
        <v>177</v>
      </c>
      <c r="E10" s="31" t="s">
        <v>4</v>
      </c>
    </row>
    <row r="11" spans="1:5" ht="13.35" customHeight="1" x14ac:dyDescent="0.2">
      <c r="A11" s="28">
        <v>94624</v>
      </c>
      <c r="B11" s="29">
        <v>2064</v>
      </c>
      <c r="C11" s="30">
        <v>224</v>
      </c>
      <c r="D11" s="30" t="s">
        <v>177</v>
      </c>
      <c r="E11" s="31" t="s">
        <v>5</v>
      </c>
    </row>
    <row r="12" spans="1:5" ht="13.35" customHeight="1" x14ac:dyDescent="0.2">
      <c r="A12" s="28">
        <v>716292</v>
      </c>
      <c r="B12" s="29">
        <v>31157</v>
      </c>
      <c r="C12" s="30">
        <v>169</v>
      </c>
      <c r="D12" s="30" t="s">
        <v>177</v>
      </c>
      <c r="E12" s="32" t="s">
        <v>118</v>
      </c>
    </row>
    <row r="13" spans="1:5" ht="13.35" customHeight="1" x14ac:dyDescent="0.2">
      <c r="A13" s="28">
        <v>2954392</v>
      </c>
      <c r="B13" s="29">
        <v>31265</v>
      </c>
      <c r="C13" s="30">
        <v>121</v>
      </c>
      <c r="D13" s="30" t="s">
        <v>177</v>
      </c>
      <c r="E13" s="31" t="s">
        <v>60</v>
      </c>
    </row>
    <row r="14" spans="1:5" ht="13.35" customHeight="1" x14ac:dyDescent="0.2">
      <c r="A14" s="28">
        <v>3041418</v>
      </c>
      <c r="B14" s="29">
        <v>31119</v>
      </c>
      <c r="C14" s="30">
        <v>177</v>
      </c>
      <c r="D14" s="30" t="s">
        <v>177</v>
      </c>
      <c r="E14" s="31" t="s">
        <v>3</v>
      </c>
    </row>
    <row r="15" spans="1:5" ht="13.35" customHeight="1" x14ac:dyDescent="0.2">
      <c r="A15" s="28">
        <v>4116595</v>
      </c>
      <c r="B15" s="29">
        <v>31215</v>
      </c>
      <c r="C15" s="30">
        <v>63</v>
      </c>
      <c r="D15" s="30" t="s">
        <v>177</v>
      </c>
      <c r="E15" s="31" t="s">
        <v>53</v>
      </c>
    </row>
    <row r="16" spans="1:5" s="33" customFormat="1" ht="13.35" customHeight="1" x14ac:dyDescent="0.2">
      <c r="A16" s="28">
        <v>4175996</v>
      </c>
      <c r="B16" s="29">
        <v>55169</v>
      </c>
      <c r="C16" s="30">
        <v>131</v>
      </c>
      <c r="D16" s="30" t="s">
        <v>177</v>
      </c>
      <c r="E16" s="32" t="s">
        <v>223</v>
      </c>
    </row>
    <row r="17" spans="1:5" s="33" customFormat="1" ht="13.35" customHeight="1" x14ac:dyDescent="0.2">
      <c r="A17" s="28">
        <v>4450070</v>
      </c>
      <c r="B17" s="29">
        <v>31268</v>
      </c>
      <c r="C17" s="30">
        <v>206</v>
      </c>
      <c r="D17" s="30" t="s">
        <v>177</v>
      </c>
      <c r="E17" s="31" t="s">
        <v>62</v>
      </c>
    </row>
    <row r="18" spans="1:5" ht="13.35" customHeight="1" x14ac:dyDescent="0.2">
      <c r="A18" s="66" t="s">
        <v>6</v>
      </c>
      <c r="B18" s="66"/>
      <c r="C18" s="27">
        <f>SUM(C19:C27)</f>
        <v>1344</v>
      </c>
      <c r="D18" s="34"/>
      <c r="E18" s="19"/>
    </row>
    <row r="19" spans="1:5" ht="13.35" customHeight="1" x14ac:dyDescent="0.2">
      <c r="A19" s="28">
        <v>82340</v>
      </c>
      <c r="B19" s="29">
        <v>3901</v>
      </c>
      <c r="C19" s="30">
        <v>211</v>
      </c>
      <c r="D19" s="30" t="s">
        <v>177</v>
      </c>
      <c r="E19" s="31" t="s">
        <v>7</v>
      </c>
    </row>
    <row r="20" spans="1:5" ht="13.35" customHeight="1" x14ac:dyDescent="0.2">
      <c r="A20" s="28">
        <v>84017</v>
      </c>
      <c r="B20" s="29">
        <v>3899</v>
      </c>
      <c r="C20" s="30">
        <v>165</v>
      </c>
      <c r="D20" s="30" t="s">
        <v>177</v>
      </c>
      <c r="E20" s="31" t="s">
        <v>9</v>
      </c>
    </row>
    <row r="21" spans="1:5" ht="13.35" customHeight="1" x14ac:dyDescent="0.2">
      <c r="A21" s="28">
        <v>84202</v>
      </c>
      <c r="B21" s="29">
        <v>25035</v>
      </c>
      <c r="C21" s="30">
        <v>202</v>
      </c>
      <c r="D21" s="30" t="s">
        <v>177</v>
      </c>
      <c r="E21" s="31" t="s">
        <v>10</v>
      </c>
    </row>
    <row r="22" spans="1:5" ht="13.35" customHeight="1" x14ac:dyDescent="0.2">
      <c r="A22" s="28">
        <v>218971</v>
      </c>
      <c r="B22" s="29">
        <v>3907</v>
      </c>
      <c r="C22" s="30">
        <v>179</v>
      </c>
      <c r="D22" s="30" t="s">
        <v>177</v>
      </c>
      <c r="E22" s="31" t="s">
        <v>8</v>
      </c>
    </row>
    <row r="23" spans="1:5" ht="13.35" customHeight="1" x14ac:dyDescent="0.2">
      <c r="A23" s="28">
        <v>488325</v>
      </c>
      <c r="B23" s="29">
        <v>3473</v>
      </c>
      <c r="C23" s="35">
        <v>178</v>
      </c>
      <c r="D23" s="30" t="s">
        <v>177</v>
      </c>
      <c r="E23" s="36" t="s">
        <v>125</v>
      </c>
    </row>
    <row r="24" spans="1:5" ht="13.35" customHeight="1" x14ac:dyDescent="0.2">
      <c r="A24" s="28">
        <v>488325</v>
      </c>
      <c r="B24" s="29">
        <v>3473</v>
      </c>
      <c r="C24" s="35">
        <v>53</v>
      </c>
      <c r="D24" s="30" t="s">
        <v>178</v>
      </c>
      <c r="E24" s="36" t="s">
        <v>126</v>
      </c>
    </row>
    <row r="25" spans="1:5" s="33" customFormat="1" ht="13.35" customHeight="1" x14ac:dyDescent="0.2">
      <c r="A25" s="28">
        <v>3433578</v>
      </c>
      <c r="B25" s="29">
        <v>25236</v>
      </c>
      <c r="C25" s="30">
        <v>42</v>
      </c>
      <c r="D25" s="30" t="s">
        <v>177</v>
      </c>
      <c r="E25" s="31" t="s">
        <v>51</v>
      </c>
    </row>
    <row r="26" spans="1:5" s="33" customFormat="1" ht="13.35" customHeight="1" x14ac:dyDescent="0.2">
      <c r="A26" s="28">
        <v>84034</v>
      </c>
      <c r="B26" s="29">
        <v>20218</v>
      </c>
      <c r="C26" s="30">
        <v>150</v>
      </c>
      <c r="D26" s="30" t="s">
        <v>177</v>
      </c>
      <c r="E26" s="32" t="s">
        <v>148</v>
      </c>
    </row>
    <row r="27" spans="1:5" ht="13.35" customHeight="1" x14ac:dyDescent="0.2">
      <c r="A27" s="28">
        <v>4425371</v>
      </c>
      <c r="B27" s="29">
        <v>25286</v>
      </c>
      <c r="C27" s="30">
        <v>164</v>
      </c>
      <c r="D27" s="30" t="s">
        <v>177</v>
      </c>
      <c r="E27" s="36" t="s">
        <v>64</v>
      </c>
    </row>
    <row r="28" spans="1:5" ht="13.35" customHeight="1" x14ac:dyDescent="0.2">
      <c r="A28" s="66" t="s">
        <v>11</v>
      </c>
      <c r="B28" s="66"/>
      <c r="C28" s="27">
        <f>SUM(C29:C38)</f>
        <v>1705</v>
      </c>
      <c r="D28" s="34"/>
      <c r="E28" s="19"/>
    </row>
    <row r="29" spans="1:5" ht="13.35" customHeight="1" x14ac:dyDescent="0.2">
      <c r="A29" s="28">
        <v>82354</v>
      </c>
      <c r="B29" s="29">
        <v>4934</v>
      </c>
      <c r="C29" s="30">
        <f>198+2</f>
        <v>200</v>
      </c>
      <c r="D29" s="30" t="s">
        <v>177</v>
      </c>
      <c r="E29" s="31" t="s">
        <v>12</v>
      </c>
    </row>
    <row r="30" spans="1:5" ht="13.35" customHeight="1" x14ac:dyDescent="0.2">
      <c r="A30" s="28">
        <v>82721</v>
      </c>
      <c r="B30" s="29">
        <v>4921</v>
      </c>
      <c r="C30" s="30">
        <v>187</v>
      </c>
      <c r="D30" s="30" t="s">
        <v>177</v>
      </c>
      <c r="E30" s="31" t="s">
        <v>14</v>
      </c>
    </row>
    <row r="31" spans="1:5" ht="13.35" customHeight="1" x14ac:dyDescent="0.2">
      <c r="A31" s="28">
        <v>84494</v>
      </c>
      <c r="B31" s="29">
        <v>4927</v>
      </c>
      <c r="C31" s="30">
        <v>236</v>
      </c>
      <c r="D31" s="30" t="s">
        <v>177</v>
      </c>
      <c r="E31" s="31" t="s">
        <v>70</v>
      </c>
    </row>
    <row r="32" spans="1:5" ht="13.35" customHeight="1" x14ac:dyDescent="0.2">
      <c r="A32" s="28">
        <v>85759</v>
      </c>
      <c r="B32" s="29">
        <v>4916</v>
      </c>
      <c r="C32" s="30">
        <v>214</v>
      </c>
      <c r="D32" s="30" t="s">
        <v>177</v>
      </c>
      <c r="E32" s="31" t="s">
        <v>13</v>
      </c>
    </row>
    <row r="33" spans="1:5" ht="13.35" customHeight="1" x14ac:dyDescent="0.2">
      <c r="A33" s="28">
        <v>133082</v>
      </c>
      <c r="B33" s="29">
        <v>4913</v>
      </c>
      <c r="C33" s="30">
        <v>223</v>
      </c>
      <c r="D33" s="30" t="s">
        <v>177</v>
      </c>
      <c r="E33" s="31" t="s">
        <v>15</v>
      </c>
    </row>
    <row r="34" spans="1:5" ht="13.35" customHeight="1" x14ac:dyDescent="0.2">
      <c r="A34" s="28">
        <v>211440</v>
      </c>
      <c r="B34" s="29">
        <v>4931</v>
      </c>
      <c r="C34" s="30">
        <v>233</v>
      </c>
      <c r="D34" s="30" t="s">
        <v>177</v>
      </c>
      <c r="E34" s="31" t="s">
        <v>16</v>
      </c>
    </row>
    <row r="35" spans="1:5" ht="13.35" customHeight="1" x14ac:dyDescent="0.2">
      <c r="A35" s="28">
        <v>4507912</v>
      </c>
      <c r="B35" s="29">
        <v>4060</v>
      </c>
      <c r="C35" s="30">
        <v>66</v>
      </c>
      <c r="D35" s="30" t="s">
        <v>177</v>
      </c>
      <c r="E35" s="31" t="s">
        <v>67</v>
      </c>
    </row>
    <row r="36" spans="1:5" ht="13.35" customHeight="1" x14ac:dyDescent="0.2">
      <c r="A36" s="28">
        <v>4175996</v>
      </c>
      <c r="B36" s="29">
        <v>55169</v>
      </c>
      <c r="C36" s="30">
        <v>134</v>
      </c>
      <c r="D36" s="30" t="s">
        <v>177</v>
      </c>
      <c r="E36" s="32" t="s">
        <v>224</v>
      </c>
    </row>
    <row r="37" spans="1:5" ht="13.35" customHeight="1" x14ac:dyDescent="0.2">
      <c r="A37" s="28">
        <v>4983358</v>
      </c>
      <c r="B37" s="29">
        <v>27285</v>
      </c>
      <c r="C37" s="30">
        <v>156</v>
      </c>
      <c r="D37" s="30" t="s">
        <v>177</v>
      </c>
      <c r="E37" s="31" t="s">
        <v>73</v>
      </c>
    </row>
    <row r="38" spans="1:5" ht="13.35" customHeight="1" x14ac:dyDescent="0.2">
      <c r="A38" s="28">
        <v>5475124</v>
      </c>
      <c r="B38" s="29">
        <v>103</v>
      </c>
      <c r="C38" s="30">
        <v>56</v>
      </c>
      <c r="D38" s="30" t="s">
        <v>177</v>
      </c>
      <c r="E38" s="37" t="s">
        <v>196</v>
      </c>
    </row>
    <row r="39" spans="1:5" ht="13.35" customHeight="1" x14ac:dyDescent="0.2">
      <c r="A39" s="66" t="s">
        <v>17</v>
      </c>
      <c r="B39" s="66"/>
      <c r="C39" s="38">
        <f>SUM(C40:C43)</f>
        <v>991</v>
      </c>
      <c r="D39" s="30"/>
      <c r="E39" s="28"/>
    </row>
    <row r="40" spans="1:5" ht="13.35" customHeight="1" x14ac:dyDescent="0.2">
      <c r="A40" s="28">
        <v>84156</v>
      </c>
      <c r="B40" s="29">
        <v>2059</v>
      </c>
      <c r="C40" s="30">
        <v>251</v>
      </c>
      <c r="D40" s="30" t="s">
        <v>177</v>
      </c>
      <c r="E40" s="36" t="s">
        <v>189</v>
      </c>
    </row>
    <row r="41" spans="1:5" ht="13.35" customHeight="1" x14ac:dyDescent="0.2">
      <c r="A41" s="28">
        <v>84156</v>
      </c>
      <c r="B41" s="29">
        <v>2059</v>
      </c>
      <c r="C41" s="30">
        <v>305</v>
      </c>
      <c r="D41" s="30" t="s">
        <v>178</v>
      </c>
      <c r="E41" s="36" t="s">
        <v>190</v>
      </c>
    </row>
    <row r="42" spans="1:5" ht="13.35" customHeight="1" x14ac:dyDescent="0.2">
      <c r="A42" s="28">
        <v>94348</v>
      </c>
      <c r="B42" s="29">
        <v>2062</v>
      </c>
      <c r="C42" s="30">
        <v>221</v>
      </c>
      <c r="D42" s="30" t="s">
        <v>177</v>
      </c>
      <c r="E42" s="31" t="s">
        <v>19</v>
      </c>
    </row>
    <row r="43" spans="1:5" ht="13.35" customHeight="1" x14ac:dyDescent="0.2">
      <c r="A43" s="28">
        <v>859837</v>
      </c>
      <c r="B43" s="29">
        <v>29002</v>
      </c>
      <c r="C43" s="30">
        <v>214</v>
      </c>
      <c r="D43" s="30" t="s">
        <v>177</v>
      </c>
      <c r="E43" s="31" t="s">
        <v>18</v>
      </c>
    </row>
    <row r="44" spans="1:5" ht="13.35" customHeight="1" x14ac:dyDescent="0.2">
      <c r="A44" s="66" t="s">
        <v>20</v>
      </c>
      <c r="B44" s="66"/>
      <c r="C44" s="27">
        <f>SUM(C45:C82)</f>
        <v>6471</v>
      </c>
      <c r="D44" s="34"/>
      <c r="E44" s="19"/>
    </row>
    <row r="45" spans="1:5" s="33" customFormat="1" ht="13.35" customHeight="1" x14ac:dyDescent="0.2">
      <c r="A45" s="28">
        <v>82232</v>
      </c>
      <c r="B45" s="29">
        <v>12603</v>
      </c>
      <c r="C45" s="30">
        <v>261</v>
      </c>
      <c r="D45" s="30" t="s">
        <v>177</v>
      </c>
      <c r="E45" s="31" t="s">
        <v>28</v>
      </c>
    </row>
    <row r="46" spans="1:5" s="33" customFormat="1" ht="13.35" customHeight="1" x14ac:dyDescent="0.2">
      <c r="A46" s="28">
        <v>82246</v>
      </c>
      <c r="B46" s="29">
        <v>12651</v>
      </c>
      <c r="C46" s="30">
        <v>170</v>
      </c>
      <c r="D46" s="30" t="s">
        <v>177</v>
      </c>
      <c r="E46" s="28" t="s">
        <v>21</v>
      </c>
    </row>
    <row r="47" spans="1:5" ht="13.35" customHeight="1" x14ac:dyDescent="0.2">
      <c r="A47" s="28">
        <v>82399</v>
      </c>
      <c r="B47" s="29">
        <v>12735</v>
      </c>
      <c r="C47" s="30">
        <v>191</v>
      </c>
      <c r="D47" s="30" t="s">
        <v>177</v>
      </c>
      <c r="E47" s="31" t="s">
        <v>54</v>
      </c>
    </row>
    <row r="48" spans="1:5" ht="13.35" customHeight="1" x14ac:dyDescent="0.2">
      <c r="A48" s="28">
        <v>82948</v>
      </c>
      <c r="B48" s="29">
        <v>12613</v>
      </c>
      <c r="C48" s="30">
        <v>150</v>
      </c>
      <c r="D48" s="30" t="s">
        <v>177</v>
      </c>
      <c r="E48" s="28" t="s">
        <v>155</v>
      </c>
    </row>
    <row r="49" spans="1:5" ht="13.35" customHeight="1" x14ac:dyDescent="0.2">
      <c r="A49" s="28">
        <v>82948</v>
      </c>
      <c r="B49" s="29">
        <v>12613</v>
      </c>
      <c r="C49" s="30">
        <v>96</v>
      </c>
      <c r="D49" s="30" t="s">
        <v>177</v>
      </c>
      <c r="E49" s="28" t="s">
        <v>156</v>
      </c>
    </row>
    <row r="50" spans="1:5" ht="13.35" customHeight="1" x14ac:dyDescent="0.2">
      <c r="A50" s="28">
        <v>84719</v>
      </c>
      <c r="B50" s="29">
        <v>12737</v>
      </c>
      <c r="C50" s="30">
        <v>570</v>
      </c>
      <c r="D50" s="30" t="s">
        <v>177</v>
      </c>
      <c r="E50" s="31" t="s">
        <v>26</v>
      </c>
    </row>
    <row r="51" spans="1:5" ht="13.35" customHeight="1" x14ac:dyDescent="0.2">
      <c r="A51" s="28">
        <v>85103</v>
      </c>
      <c r="B51" s="29">
        <v>12623</v>
      </c>
      <c r="C51" s="30">
        <v>242</v>
      </c>
      <c r="D51" s="30" t="s">
        <v>177</v>
      </c>
      <c r="E51" s="31" t="s">
        <v>29</v>
      </c>
    </row>
    <row r="52" spans="1:5" ht="13.35" customHeight="1" x14ac:dyDescent="0.2">
      <c r="A52" s="28">
        <v>85776</v>
      </c>
      <c r="B52" s="29">
        <v>12626</v>
      </c>
      <c r="C52" s="30">
        <v>477</v>
      </c>
      <c r="D52" s="30" t="s">
        <v>177</v>
      </c>
      <c r="E52" s="31" t="s">
        <v>221</v>
      </c>
    </row>
    <row r="53" spans="1:5" ht="13.35" customHeight="1" x14ac:dyDescent="0.2">
      <c r="A53" s="28">
        <v>101324</v>
      </c>
      <c r="B53" s="29">
        <v>12631</v>
      </c>
      <c r="C53" s="30">
        <v>230</v>
      </c>
      <c r="D53" s="30" t="s">
        <v>177</v>
      </c>
      <c r="E53" s="31" t="s">
        <v>65</v>
      </c>
    </row>
    <row r="54" spans="1:5" ht="13.35" customHeight="1" x14ac:dyDescent="0.2">
      <c r="A54" s="28">
        <v>138184</v>
      </c>
      <c r="B54" s="29">
        <v>12607</v>
      </c>
      <c r="C54" s="30">
        <v>188</v>
      </c>
      <c r="D54" s="30" t="s">
        <v>177</v>
      </c>
      <c r="E54" s="28" t="s">
        <v>157</v>
      </c>
    </row>
    <row r="55" spans="1:5" ht="13.35" customHeight="1" x14ac:dyDescent="0.2">
      <c r="A55" s="28">
        <v>138184</v>
      </c>
      <c r="B55" s="29">
        <v>12607</v>
      </c>
      <c r="C55" s="30">
        <v>150</v>
      </c>
      <c r="D55" s="30" t="s">
        <v>177</v>
      </c>
      <c r="E55" s="28" t="s">
        <v>158</v>
      </c>
    </row>
    <row r="56" spans="1:5" ht="13.35" customHeight="1" x14ac:dyDescent="0.2">
      <c r="A56" s="28">
        <v>199251</v>
      </c>
      <c r="B56" s="29">
        <v>12601</v>
      </c>
      <c r="C56" s="35">
        <v>210</v>
      </c>
      <c r="D56" s="30" t="s">
        <v>177</v>
      </c>
      <c r="E56" s="36" t="s">
        <v>128</v>
      </c>
    </row>
    <row r="57" spans="1:5" ht="13.35" customHeight="1" x14ac:dyDescent="0.2">
      <c r="A57" s="28">
        <v>199251</v>
      </c>
      <c r="B57" s="29">
        <v>12601</v>
      </c>
      <c r="C57" s="35">
        <v>13</v>
      </c>
      <c r="D57" s="30" t="s">
        <v>178</v>
      </c>
      <c r="E57" s="36" t="s">
        <v>140</v>
      </c>
    </row>
    <row r="58" spans="1:5" ht="13.35" customHeight="1" x14ac:dyDescent="0.2">
      <c r="A58" s="28">
        <v>223799</v>
      </c>
      <c r="B58" s="29">
        <v>12610</v>
      </c>
      <c r="C58" s="30">
        <v>171</v>
      </c>
      <c r="D58" s="30" t="s">
        <v>177</v>
      </c>
      <c r="E58" s="31" t="s">
        <v>30</v>
      </c>
    </row>
    <row r="59" spans="1:5" ht="13.35" customHeight="1" x14ac:dyDescent="0.2">
      <c r="A59" s="28">
        <v>237124</v>
      </c>
      <c r="B59" s="29">
        <v>12654</v>
      </c>
      <c r="C59" s="30">
        <v>212</v>
      </c>
      <c r="D59" s="30" t="s">
        <v>177</v>
      </c>
      <c r="E59" s="31" t="s">
        <v>25</v>
      </c>
    </row>
    <row r="60" spans="1:5" ht="13.35" customHeight="1" x14ac:dyDescent="0.2">
      <c r="A60" s="28">
        <v>248220</v>
      </c>
      <c r="B60" s="29">
        <v>12731</v>
      </c>
      <c r="C60" s="30">
        <v>247</v>
      </c>
      <c r="D60" s="30" t="s">
        <v>177</v>
      </c>
      <c r="E60" s="31" t="s">
        <v>22</v>
      </c>
    </row>
    <row r="61" spans="1:5" s="16" customFormat="1" ht="13.35" customHeight="1" x14ac:dyDescent="0.2">
      <c r="A61" s="28">
        <v>257556</v>
      </c>
      <c r="B61" s="29">
        <v>12739</v>
      </c>
      <c r="C61" s="30">
        <v>174</v>
      </c>
      <c r="D61" s="30" t="s">
        <v>177</v>
      </c>
      <c r="E61" s="31" t="s">
        <v>24</v>
      </c>
    </row>
    <row r="62" spans="1:5" s="16" customFormat="1" ht="13.35" customHeight="1" x14ac:dyDescent="0.2">
      <c r="A62" s="28">
        <v>645150</v>
      </c>
      <c r="B62" s="29">
        <v>12733</v>
      </c>
      <c r="C62" s="30">
        <v>76</v>
      </c>
      <c r="D62" s="30" t="s">
        <v>177</v>
      </c>
      <c r="E62" s="28" t="s">
        <v>119</v>
      </c>
    </row>
    <row r="63" spans="1:5" s="16" customFormat="1" ht="13.35" customHeight="1" x14ac:dyDescent="0.2">
      <c r="A63" s="28">
        <v>838734</v>
      </c>
      <c r="B63" s="29">
        <v>12741</v>
      </c>
      <c r="C63" s="30">
        <v>132</v>
      </c>
      <c r="D63" s="30" t="s">
        <v>177</v>
      </c>
      <c r="E63" s="28" t="s">
        <v>23</v>
      </c>
    </row>
    <row r="64" spans="1:5" s="16" customFormat="1" ht="13.35" customHeight="1" x14ac:dyDescent="0.2">
      <c r="A64" s="28">
        <v>82306</v>
      </c>
      <c r="B64" s="29">
        <v>12617</v>
      </c>
      <c r="C64" s="30">
        <v>153</v>
      </c>
      <c r="D64" s="30" t="s">
        <v>177</v>
      </c>
      <c r="E64" s="36" t="s">
        <v>127</v>
      </c>
    </row>
    <row r="65" spans="1:5" s="16" customFormat="1" ht="13.35" customHeight="1" x14ac:dyDescent="0.2">
      <c r="A65" s="28">
        <v>82306</v>
      </c>
      <c r="B65" s="29">
        <v>12617</v>
      </c>
      <c r="C65" s="30">
        <v>142</v>
      </c>
      <c r="D65" s="30" t="s">
        <v>178</v>
      </c>
      <c r="E65" s="39" t="s">
        <v>129</v>
      </c>
    </row>
    <row r="66" spans="1:5" s="16" customFormat="1" ht="13.35" customHeight="1" x14ac:dyDescent="0.2">
      <c r="A66" s="28">
        <v>3260090</v>
      </c>
      <c r="B66" s="29">
        <v>12744</v>
      </c>
      <c r="C66" s="30">
        <v>164</v>
      </c>
      <c r="D66" s="30" t="s">
        <v>177</v>
      </c>
      <c r="E66" s="28" t="s">
        <v>27</v>
      </c>
    </row>
    <row r="67" spans="1:5" s="16" customFormat="1" ht="13.35" customHeight="1" x14ac:dyDescent="0.2">
      <c r="A67" s="28">
        <v>3837335</v>
      </c>
      <c r="B67" s="29">
        <v>24368</v>
      </c>
      <c r="C67" s="35">
        <v>206</v>
      </c>
      <c r="D67" s="30" t="s">
        <v>177</v>
      </c>
      <c r="E67" s="36" t="s">
        <v>138</v>
      </c>
    </row>
    <row r="68" spans="1:5" s="16" customFormat="1" ht="13.35" customHeight="1" x14ac:dyDescent="0.2">
      <c r="A68" s="28">
        <v>3837335</v>
      </c>
      <c r="B68" s="29">
        <v>24368</v>
      </c>
      <c r="C68" s="35">
        <v>8</v>
      </c>
      <c r="D68" s="30" t="s">
        <v>178</v>
      </c>
      <c r="E68" s="36" t="s">
        <v>130</v>
      </c>
    </row>
    <row r="69" spans="1:5" s="16" customFormat="1" ht="13.35" customHeight="1" x14ac:dyDescent="0.2">
      <c r="A69" s="28">
        <v>855102</v>
      </c>
      <c r="B69" s="29">
        <v>12743</v>
      </c>
      <c r="C69" s="30">
        <v>205</v>
      </c>
      <c r="D69" s="30" t="s">
        <v>177</v>
      </c>
      <c r="E69" s="32" t="s">
        <v>149</v>
      </c>
    </row>
    <row r="70" spans="1:5" s="16" customFormat="1" ht="13.35" customHeight="1" x14ac:dyDescent="0.2">
      <c r="A70" s="28">
        <v>855102</v>
      </c>
      <c r="B70" s="29">
        <v>12743</v>
      </c>
      <c r="C70" s="30">
        <v>157</v>
      </c>
      <c r="D70" s="30" t="s">
        <v>177</v>
      </c>
      <c r="E70" s="32" t="s">
        <v>150</v>
      </c>
    </row>
    <row r="71" spans="1:5" s="16" customFormat="1" ht="13.35" customHeight="1" x14ac:dyDescent="0.2">
      <c r="A71" s="28">
        <v>855102</v>
      </c>
      <c r="B71" s="29">
        <v>12743</v>
      </c>
      <c r="C71" s="30">
        <v>157</v>
      </c>
      <c r="D71" s="30" t="s">
        <v>177</v>
      </c>
      <c r="E71" s="32" t="s">
        <v>151</v>
      </c>
    </row>
    <row r="72" spans="1:5" s="16" customFormat="1" ht="13.35" customHeight="1" x14ac:dyDescent="0.2">
      <c r="A72" s="28">
        <v>855102</v>
      </c>
      <c r="B72" s="29">
        <v>12743</v>
      </c>
      <c r="C72" s="30">
        <v>155</v>
      </c>
      <c r="D72" s="30" t="s">
        <v>177</v>
      </c>
      <c r="E72" s="32" t="s">
        <v>152</v>
      </c>
    </row>
    <row r="73" spans="1:5" s="16" customFormat="1" ht="13.35" customHeight="1" x14ac:dyDescent="0.2">
      <c r="A73" s="28">
        <v>855102</v>
      </c>
      <c r="B73" s="29">
        <v>12743</v>
      </c>
      <c r="C73" s="30">
        <v>157</v>
      </c>
      <c r="D73" s="30" t="s">
        <v>177</v>
      </c>
      <c r="E73" s="32" t="s">
        <v>153</v>
      </c>
    </row>
    <row r="74" spans="1:5" s="16" customFormat="1" ht="13.35" customHeight="1" x14ac:dyDescent="0.2">
      <c r="A74" s="28">
        <v>855102</v>
      </c>
      <c r="B74" s="29">
        <v>12743</v>
      </c>
      <c r="C74" s="30">
        <v>195</v>
      </c>
      <c r="D74" s="30" t="s">
        <v>177</v>
      </c>
      <c r="E74" s="32" t="s">
        <v>154</v>
      </c>
    </row>
    <row r="75" spans="1:5" ht="13.35" customHeight="1" x14ac:dyDescent="0.2">
      <c r="A75" s="28">
        <v>4233830</v>
      </c>
      <c r="B75" s="29">
        <v>55018</v>
      </c>
      <c r="C75" s="30">
        <v>77</v>
      </c>
      <c r="D75" s="30" t="s">
        <v>177</v>
      </c>
      <c r="E75" s="31" t="s">
        <v>56</v>
      </c>
    </row>
    <row r="76" spans="1:5" ht="13.35" customHeight="1" x14ac:dyDescent="0.2">
      <c r="A76" s="28">
        <v>4417942</v>
      </c>
      <c r="B76" s="29">
        <v>55057</v>
      </c>
      <c r="C76" s="30">
        <v>147</v>
      </c>
      <c r="D76" s="30" t="s">
        <v>177</v>
      </c>
      <c r="E76" s="28" t="s">
        <v>225</v>
      </c>
    </row>
    <row r="77" spans="1:5" ht="13.35" customHeight="1" x14ac:dyDescent="0.2">
      <c r="A77" s="28">
        <v>4587944</v>
      </c>
      <c r="B77" s="29">
        <v>55090</v>
      </c>
      <c r="C77" s="30">
        <v>66</v>
      </c>
      <c r="D77" s="30" t="s">
        <v>177</v>
      </c>
      <c r="E77" s="31" t="s">
        <v>131</v>
      </c>
    </row>
    <row r="78" spans="1:5" s="33" customFormat="1" ht="13.35" customHeight="1" x14ac:dyDescent="0.2">
      <c r="A78" s="28">
        <v>6710223</v>
      </c>
      <c r="B78" s="29">
        <v>24344</v>
      </c>
      <c r="C78" s="30">
        <v>156</v>
      </c>
      <c r="D78" s="30" t="s">
        <v>177</v>
      </c>
      <c r="E78" s="32" t="s">
        <v>159</v>
      </c>
    </row>
    <row r="79" spans="1:5" s="33" customFormat="1" ht="13.35" customHeight="1" x14ac:dyDescent="0.2">
      <c r="A79" s="28">
        <v>6710223</v>
      </c>
      <c r="B79" s="29">
        <v>24344</v>
      </c>
      <c r="C79" s="30">
        <v>138</v>
      </c>
      <c r="D79" s="30" t="s">
        <v>177</v>
      </c>
      <c r="E79" s="32" t="s">
        <v>160</v>
      </c>
    </row>
    <row r="80" spans="1:5" ht="13.35" customHeight="1" x14ac:dyDescent="0.2">
      <c r="A80" s="28">
        <v>5475124</v>
      </c>
      <c r="B80" s="29">
        <v>103</v>
      </c>
      <c r="C80" s="30">
        <v>100</v>
      </c>
      <c r="D80" s="30" t="s">
        <v>177</v>
      </c>
      <c r="E80" s="31" t="s">
        <v>222</v>
      </c>
    </row>
    <row r="81" spans="1:5" ht="13.35" customHeight="1" x14ac:dyDescent="0.2">
      <c r="A81" s="28">
        <v>5027692</v>
      </c>
      <c r="B81" s="29">
        <v>101</v>
      </c>
      <c r="C81" s="30">
        <v>60</v>
      </c>
      <c r="D81" s="30" t="s">
        <v>177</v>
      </c>
      <c r="E81" s="31" t="s">
        <v>179</v>
      </c>
    </row>
    <row r="82" spans="1:5" ht="13.35" customHeight="1" x14ac:dyDescent="0.2">
      <c r="A82" s="28">
        <v>3844258</v>
      </c>
      <c r="B82" s="29">
        <v>788</v>
      </c>
      <c r="C82" s="30">
        <v>68</v>
      </c>
      <c r="D82" s="30" t="s">
        <v>177</v>
      </c>
      <c r="E82" s="40" t="s">
        <v>195</v>
      </c>
    </row>
    <row r="83" spans="1:5" ht="13.35" customHeight="1" x14ac:dyDescent="0.2">
      <c r="A83" s="66" t="s">
        <v>31</v>
      </c>
      <c r="B83" s="66"/>
      <c r="C83" s="27">
        <f>SUM(C84:C96)</f>
        <v>3214</v>
      </c>
      <c r="D83" s="34"/>
      <c r="E83" s="19"/>
    </row>
    <row r="84" spans="1:5" ht="13.35" customHeight="1" x14ac:dyDescent="0.25">
      <c r="A84" s="28">
        <v>82888</v>
      </c>
      <c r="B84" s="29">
        <v>15037</v>
      </c>
      <c r="C84" s="30">
        <v>10</v>
      </c>
      <c r="D84" s="30" t="s">
        <v>177</v>
      </c>
      <c r="E84" s="41" t="s">
        <v>230</v>
      </c>
    </row>
    <row r="85" spans="1:5" ht="13.35" customHeight="1" x14ac:dyDescent="0.2">
      <c r="A85" s="42">
        <v>83622</v>
      </c>
      <c r="B85" s="43">
        <v>15074</v>
      </c>
      <c r="C85" s="30">
        <v>749</v>
      </c>
      <c r="D85" s="30" t="s">
        <v>177</v>
      </c>
      <c r="E85" s="36" t="s">
        <v>132</v>
      </c>
    </row>
    <row r="86" spans="1:5" ht="13.35" customHeight="1" x14ac:dyDescent="0.2">
      <c r="A86" s="42">
        <v>83622</v>
      </c>
      <c r="B86" s="43">
        <v>15074</v>
      </c>
      <c r="C86" s="30">
        <v>60</v>
      </c>
      <c r="D86" s="30" t="s">
        <v>178</v>
      </c>
      <c r="E86" s="36" t="s">
        <v>133</v>
      </c>
    </row>
    <row r="87" spans="1:5" ht="13.35" customHeight="1" x14ac:dyDescent="0.2">
      <c r="A87" s="28">
        <v>84034</v>
      </c>
      <c r="B87" s="29">
        <v>20218</v>
      </c>
      <c r="C87" s="30">
        <v>677</v>
      </c>
      <c r="D87" s="30" t="s">
        <v>177</v>
      </c>
      <c r="E87" s="36" t="s">
        <v>139</v>
      </c>
    </row>
    <row r="88" spans="1:5" ht="13.35" customHeight="1" x14ac:dyDescent="0.2">
      <c r="A88" s="28">
        <v>84034</v>
      </c>
      <c r="B88" s="29">
        <v>20218</v>
      </c>
      <c r="C88" s="30">
        <v>67</v>
      </c>
      <c r="D88" s="30" t="s">
        <v>178</v>
      </c>
      <c r="E88" s="36" t="s">
        <v>141</v>
      </c>
    </row>
    <row r="89" spans="1:5" ht="13.35" customHeight="1" x14ac:dyDescent="0.2">
      <c r="A89" s="42">
        <v>84540</v>
      </c>
      <c r="B89" s="43">
        <v>20216</v>
      </c>
      <c r="C89" s="30">
        <v>354</v>
      </c>
      <c r="D89" s="30" t="s">
        <v>177</v>
      </c>
      <c r="E89" s="42" t="s">
        <v>142</v>
      </c>
    </row>
    <row r="90" spans="1:5" ht="13.35" customHeight="1" x14ac:dyDescent="0.2">
      <c r="A90" s="28">
        <v>817904</v>
      </c>
      <c r="B90" s="29">
        <v>20437</v>
      </c>
      <c r="C90" s="30">
        <v>165</v>
      </c>
      <c r="D90" s="30" t="s">
        <v>177</v>
      </c>
      <c r="E90" s="31" t="s">
        <v>227</v>
      </c>
    </row>
    <row r="91" spans="1:5" ht="13.35" customHeight="1" x14ac:dyDescent="0.2">
      <c r="A91" s="28">
        <v>3135532</v>
      </c>
      <c r="B91" s="29">
        <v>20410</v>
      </c>
      <c r="C91" s="30">
        <v>193</v>
      </c>
      <c r="D91" s="30" t="s">
        <v>177</v>
      </c>
      <c r="E91" s="36" t="s">
        <v>120</v>
      </c>
    </row>
    <row r="92" spans="1:5" ht="13.35" customHeight="1" x14ac:dyDescent="0.2">
      <c r="A92" s="28">
        <v>3517099</v>
      </c>
      <c r="B92" s="29">
        <v>20411</v>
      </c>
      <c r="C92" s="30">
        <v>166</v>
      </c>
      <c r="D92" s="30" t="s">
        <v>177</v>
      </c>
      <c r="E92" s="36" t="s">
        <v>228</v>
      </c>
    </row>
    <row r="93" spans="1:5" ht="13.35" customHeight="1" x14ac:dyDescent="0.2">
      <c r="A93" s="28">
        <v>3793379</v>
      </c>
      <c r="B93" s="29">
        <v>20419</v>
      </c>
      <c r="C93" s="30">
        <v>234</v>
      </c>
      <c r="D93" s="30" t="s">
        <v>177</v>
      </c>
      <c r="E93" s="36" t="s">
        <v>49</v>
      </c>
    </row>
    <row r="94" spans="1:5" ht="13.35" customHeight="1" x14ac:dyDescent="0.2">
      <c r="A94" s="28">
        <v>4392295</v>
      </c>
      <c r="B94" s="29">
        <v>20587</v>
      </c>
      <c r="C94" s="30">
        <v>235</v>
      </c>
      <c r="D94" s="30" t="s">
        <v>177</v>
      </c>
      <c r="E94" s="36" t="s">
        <v>121</v>
      </c>
    </row>
    <row r="95" spans="1:5" ht="13.35" customHeight="1" x14ac:dyDescent="0.2">
      <c r="A95" s="28">
        <v>5091112</v>
      </c>
      <c r="B95" s="29">
        <v>20650</v>
      </c>
      <c r="C95" s="30">
        <v>154</v>
      </c>
      <c r="D95" s="30" t="s">
        <v>177</v>
      </c>
      <c r="E95" s="36" t="s">
        <v>69</v>
      </c>
    </row>
    <row r="96" spans="1:5" ht="13.35" customHeight="1" x14ac:dyDescent="0.2">
      <c r="A96" s="28">
        <v>5749561</v>
      </c>
      <c r="B96" s="29">
        <v>532</v>
      </c>
      <c r="C96" s="30">
        <v>150</v>
      </c>
      <c r="D96" s="30" t="s">
        <v>177</v>
      </c>
      <c r="E96" s="40" t="s">
        <v>229</v>
      </c>
    </row>
    <row r="97" spans="1:5" s="33" customFormat="1" ht="13.35" customHeight="1" x14ac:dyDescent="0.2">
      <c r="A97" s="67" t="s">
        <v>32</v>
      </c>
      <c r="B97" s="67"/>
      <c r="C97" s="27">
        <f>SUM(C98:C105)</f>
        <v>1303</v>
      </c>
      <c r="D97" s="27"/>
      <c r="E97" s="44"/>
    </row>
    <row r="98" spans="1:5" s="33" customFormat="1" ht="13.35" customHeight="1" x14ac:dyDescent="0.2">
      <c r="A98" s="28">
        <v>83926</v>
      </c>
      <c r="B98" s="29">
        <v>17053</v>
      </c>
      <c r="C98" s="30">
        <v>388</v>
      </c>
      <c r="D98" s="30" t="s">
        <v>177</v>
      </c>
      <c r="E98" s="36" t="s">
        <v>33</v>
      </c>
    </row>
    <row r="99" spans="1:5" ht="13.35" customHeight="1" x14ac:dyDescent="0.2">
      <c r="A99" s="28">
        <v>307200</v>
      </c>
      <c r="B99" s="29">
        <v>17193</v>
      </c>
      <c r="C99" s="30">
        <v>88</v>
      </c>
      <c r="D99" s="30" t="s">
        <v>177</v>
      </c>
      <c r="E99" s="28" t="s">
        <v>68</v>
      </c>
    </row>
    <row r="100" spans="1:5" ht="13.35" customHeight="1" x14ac:dyDescent="0.2">
      <c r="A100" s="28">
        <v>828005</v>
      </c>
      <c r="B100" s="29">
        <v>17129</v>
      </c>
      <c r="C100" s="30">
        <v>172</v>
      </c>
      <c r="D100" s="30" t="s">
        <v>177</v>
      </c>
      <c r="E100" s="36" t="s">
        <v>34</v>
      </c>
    </row>
    <row r="101" spans="1:5" ht="13.35" customHeight="1" x14ac:dyDescent="0.2">
      <c r="A101" s="28">
        <v>3556588</v>
      </c>
      <c r="B101" s="29">
        <v>17054</v>
      </c>
      <c r="C101" s="30">
        <v>176</v>
      </c>
      <c r="D101" s="30" t="s">
        <v>177</v>
      </c>
      <c r="E101" s="36" t="s">
        <v>35</v>
      </c>
    </row>
    <row r="102" spans="1:5" ht="13.35" customHeight="1" x14ac:dyDescent="0.2">
      <c r="A102" s="28">
        <v>3902029</v>
      </c>
      <c r="B102" s="29">
        <v>17195</v>
      </c>
      <c r="C102" s="30">
        <v>85</v>
      </c>
      <c r="D102" s="30" t="s">
        <v>177</v>
      </c>
      <c r="E102" s="36" t="s">
        <v>61</v>
      </c>
    </row>
    <row r="103" spans="1:5" ht="13.35" customHeight="1" x14ac:dyDescent="0.2">
      <c r="A103" s="28">
        <v>4395152</v>
      </c>
      <c r="B103" s="29">
        <v>17198</v>
      </c>
      <c r="C103" s="30">
        <v>178</v>
      </c>
      <c r="D103" s="30" t="s">
        <v>177</v>
      </c>
      <c r="E103" s="32" t="s">
        <v>145</v>
      </c>
    </row>
    <row r="104" spans="1:5" ht="13.35" customHeight="1" x14ac:dyDescent="0.25">
      <c r="A104" s="28">
        <v>2984954</v>
      </c>
      <c r="B104" s="29">
        <v>31174</v>
      </c>
      <c r="C104" s="30">
        <v>66</v>
      </c>
      <c r="D104" s="30" t="s">
        <v>177</v>
      </c>
      <c r="E104" s="45" t="s">
        <v>163</v>
      </c>
    </row>
    <row r="105" spans="1:5" ht="13.35" customHeight="1" x14ac:dyDescent="0.2">
      <c r="A105" s="28">
        <v>4383229</v>
      </c>
      <c r="B105" s="29">
        <v>17194</v>
      </c>
      <c r="C105" s="30">
        <v>150</v>
      </c>
      <c r="D105" s="30" t="s">
        <v>177</v>
      </c>
      <c r="E105" s="28" t="s">
        <v>115</v>
      </c>
    </row>
    <row r="106" spans="1:5" s="33" customFormat="1" ht="13.35" customHeight="1" x14ac:dyDescent="0.2">
      <c r="A106" s="66" t="s">
        <v>36</v>
      </c>
      <c r="B106" s="66"/>
      <c r="C106" s="27">
        <f>SUM(C107:C114)</f>
        <v>1302</v>
      </c>
      <c r="D106" s="27"/>
      <c r="E106" s="44"/>
    </row>
    <row r="107" spans="1:5" ht="13.35" customHeight="1" x14ac:dyDescent="0.2">
      <c r="A107" s="28">
        <v>83930</v>
      </c>
      <c r="B107" s="29">
        <v>3301</v>
      </c>
      <c r="C107" s="30">
        <v>153</v>
      </c>
      <c r="D107" s="30" t="s">
        <v>177</v>
      </c>
      <c r="E107" s="36" t="s">
        <v>39</v>
      </c>
    </row>
    <row r="108" spans="1:5" ht="13.35" customHeight="1" x14ac:dyDescent="0.2">
      <c r="A108" s="28">
        <v>96596</v>
      </c>
      <c r="B108" s="29">
        <v>3300</v>
      </c>
      <c r="C108" s="30">
        <v>318</v>
      </c>
      <c r="D108" s="30" t="s">
        <v>177</v>
      </c>
      <c r="E108" s="36" t="s">
        <v>38</v>
      </c>
    </row>
    <row r="109" spans="1:5" ht="13.35" customHeight="1" x14ac:dyDescent="0.2">
      <c r="A109" s="28">
        <v>248311</v>
      </c>
      <c r="B109" s="29">
        <v>3296</v>
      </c>
      <c r="C109" s="30">
        <v>151</v>
      </c>
      <c r="D109" s="30" t="s">
        <v>177</v>
      </c>
      <c r="E109" s="36" t="s">
        <v>37</v>
      </c>
    </row>
    <row r="110" spans="1:5" ht="13.35" customHeight="1" x14ac:dyDescent="0.2">
      <c r="A110" s="28">
        <v>3744614</v>
      </c>
      <c r="B110" s="29">
        <v>33105</v>
      </c>
      <c r="C110" s="30">
        <v>104</v>
      </c>
      <c r="D110" s="30" t="s">
        <v>177</v>
      </c>
      <c r="E110" s="36" t="s">
        <v>66</v>
      </c>
    </row>
    <row r="111" spans="1:5" ht="13.35" customHeight="1" x14ac:dyDescent="0.2">
      <c r="A111" s="28">
        <v>3975277</v>
      </c>
      <c r="B111" s="29">
        <v>33079</v>
      </c>
      <c r="C111" s="30">
        <v>54</v>
      </c>
      <c r="D111" s="30" t="s">
        <v>177</v>
      </c>
      <c r="E111" s="36" t="s">
        <v>57</v>
      </c>
    </row>
    <row r="112" spans="1:5" ht="13.35" customHeight="1" x14ac:dyDescent="0.2">
      <c r="A112" s="42">
        <v>84861</v>
      </c>
      <c r="B112" s="43">
        <v>3312</v>
      </c>
      <c r="C112" s="30">
        <v>277</v>
      </c>
      <c r="D112" s="30" t="s">
        <v>177</v>
      </c>
      <c r="E112" s="36" t="s">
        <v>134</v>
      </c>
    </row>
    <row r="113" spans="1:5" ht="13.35" customHeight="1" x14ac:dyDescent="0.2">
      <c r="A113" s="42">
        <v>84861</v>
      </c>
      <c r="B113" s="43">
        <v>3312</v>
      </c>
      <c r="C113" s="30">
        <v>95</v>
      </c>
      <c r="D113" s="30" t="s">
        <v>178</v>
      </c>
      <c r="E113" s="42" t="s">
        <v>135</v>
      </c>
    </row>
    <row r="114" spans="1:5" ht="13.35" customHeight="1" x14ac:dyDescent="0.2">
      <c r="A114" s="42" t="s">
        <v>191</v>
      </c>
      <c r="B114" s="43" t="s">
        <v>192</v>
      </c>
      <c r="C114" s="30">
        <v>150</v>
      </c>
      <c r="D114" s="30" t="s">
        <v>177</v>
      </c>
      <c r="E114" s="40" t="s">
        <v>188</v>
      </c>
    </row>
    <row r="115" spans="1:5" ht="13.35" customHeight="1" x14ac:dyDescent="0.2">
      <c r="A115" s="66" t="s">
        <v>40</v>
      </c>
      <c r="B115" s="66"/>
      <c r="C115" s="27">
        <f>SUM(C116:C121)</f>
        <v>993</v>
      </c>
      <c r="D115" s="34"/>
      <c r="E115" s="19"/>
    </row>
    <row r="116" spans="1:5" ht="13.35" customHeight="1" x14ac:dyDescent="0.2">
      <c r="A116" s="28">
        <v>83912</v>
      </c>
      <c r="B116" s="29">
        <v>9448</v>
      </c>
      <c r="C116" s="35">
        <v>158</v>
      </c>
      <c r="D116" s="30" t="s">
        <v>177</v>
      </c>
      <c r="E116" s="36" t="s">
        <v>136</v>
      </c>
    </row>
    <row r="117" spans="1:5" ht="13.35" customHeight="1" x14ac:dyDescent="0.2">
      <c r="A117" s="28">
        <v>83912</v>
      </c>
      <c r="B117" s="29">
        <v>9448</v>
      </c>
      <c r="C117" s="35">
        <v>14</v>
      </c>
      <c r="D117" s="30" t="s">
        <v>178</v>
      </c>
      <c r="E117" s="36" t="s">
        <v>137</v>
      </c>
    </row>
    <row r="118" spans="1:5" ht="13.35" customHeight="1" x14ac:dyDescent="0.2">
      <c r="A118" s="28">
        <v>207875</v>
      </c>
      <c r="B118" s="29">
        <v>9450</v>
      </c>
      <c r="C118" s="30">
        <v>375</v>
      </c>
      <c r="D118" s="30" t="s">
        <v>177</v>
      </c>
      <c r="E118" s="36" t="s">
        <v>42</v>
      </c>
    </row>
    <row r="119" spans="1:5" ht="13.35" customHeight="1" x14ac:dyDescent="0.2">
      <c r="A119" s="28">
        <v>273941</v>
      </c>
      <c r="B119" s="29">
        <v>9446</v>
      </c>
      <c r="C119" s="30">
        <v>191</v>
      </c>
      <c r="D119" s="30" t="s">
        <v>177</v>
      </c>
      <c r="E119" s="36" t="s">
        <v>41</v>
      </c>
    </row>
    <row r="120" spans="1:5" s="33" customFormat="1" ht="13.35" customHeight="1" x14ac:dyDescent="0.2">
      <c r="A120" s="28">
        <v>3130245</v>
      </c>
      <c r="B120" s="29">
        <v>29135</v>
      </c>
      <c r="C120" s="30">
        <v>217</v>
      </c>
      <c r="D120" s="30" t="s">
        <v>177</v>
      </c>
      <c r="E120" s="36" t="s">
        <v>43</v>
      </c>
    </row>
    <row r="121" spans="1:5" ht="13.35" customHeight="1" x14ac:dyDescent="0.2">
      <c r="A121" s="28">
        <v>3873754</v>
      </c>
      <c r="B121" s="29">
        <v>29214</v>
      </c>
      <c r="C121" s="30">
        <v>38</v>
      </c>
      <c r="D121" s="30" t="s">
        <v>177</v>
      </c>
      <c r="E121" s="36" t="s">
        <v>58</v>
      </c>
    </row>
    <row r="122" spans="1:5" ht="13.35" customHeight="1" x14ac:dyDescent="0.2">
      <c r="A122" s="66" t="s">
        <v>44</v>
      </c>
      <c r="B122" s="66"/>
      <c r="C122" s="27">
        <f>SUM(C123:C129)</f>
        <v>1267</v>
      </c>
      <c r="D122" s="34"/>
      <c r="E122" s="19"/>
    </row>
    <row r="123" spans="1:5" ht="13.35" customHeight="1" x14ac:dyDescent="0.25">
      <c r="A123" s="28">
        <v>855102</v>
      </c>
      <c r="B123" s="29">
        <v>12743</v>
      </c>
      <c r="C123" s="34">
        <v>157</v>
      </c>
      <c r="D123" s="30" t="s">
        <v>177</v>
      </c>
      <c r="E123" s="46" t="s">
        <v>162</v>
      </c>
    </row>
    <row r="124" spans="1:5" ht="13.35" customHeight="1" x14ac:dyDescent="0.2">
      <c r="A124" s="28">
        <v>855102</v>
      </c>
      <c r="B124" s="29">
        <v>12743</v>
      </c>
      <c r="C124" s="34">
        <v>202</v>
      </c>
      <c r="D124" s="30" t="s">
        <v>177</v>
      </c>
      <c r="E124" s="47" t="s">
        <v>161</v>
      </c>
    </row>
    <row r="125" spans="1:5" ht="13.35" customHeight="1" x14ac:dyDescent="0.2">
      <c r="A125" s="28">
        <v>82250</v>
      </c>
      <c r="B125" s="29">
        <v>14395</v>
      </c>
      <c r="C125" s="30">
        <v>355</v>
      </c>
      <c r="D125" s="30" t="s">
        <v>177</v>
      </c>
      <c r="E125" s="36" t="s">
        <v>45</v>
      </c>
    </row>
    <row r="126" spans="1:5" ht="13.35" customHeight="1" x14ac:dyDescent="0.2">
      <c r="A126" s="28">
        <v>96716</v>
      </c>
      <c r="B126" s="29">
        <v>9525</v>
      </c>
      <c r="C126" s="30">
        <v>190</v>
      </c>
      <c r="D126" s="30" t="s">
        <v>177</v>
      </c>
      <c r="E126" s="36" t="s">
        <v>46</v>
      </c>
    </row>
    <row r="127" spans="1:5" ht="13.35" customHeight="1" x14ac:dyDescent="0.25">
      <c r="A127" s="28">
        <v>2984954</v>
      </c>
      <c r="B127" s="29">
        <v>31174</v>
      </c>
      <c r="C127" s="30">
        <v>21</v>
      </c>
      <c r="D127" s="30" t="s">
        <v>177</v>
      </c>
      <c r="E127" s="45" t="s">
        <v>165</v>
      </c>
    </row>
    <row r="128" spans="1:5" ht="13.35" customHeight="1" x14ac:dyDescent="0.2">
      <c r="A128" s="28">
        <v>3559888</v>
      </c>
      <c r="B128" s="29">
        <v>14614</v>
      </c>
      <c r="C128" s="30">
        <v>190</v>
      </c>
      <c r="D128" s="30" t="s">
        <v>177</v>
      </c>
      <c r="E128" s="36" t="s">
        <v>52</v>
      </c>
    </row>
    <row r="129" spans="1:5" ht="13.35" customHeight="1" x14ac:dyDescent="0.2">
      <c r="A129" s="28">
        <v>4332923</v>
      </c>
      <c r="B129" s="29">
        <v>14648</v>
      </c>
      <c r="C129" s="30">
        <v>152</v>
      </c>
      <c r="D129" s="30" t="s">
        <v>177</v>
      </c>
      <c r="E129" s="28" t="s">
        <v>226</v>
      </c>
    </row>
    <row r="130" spans="1:5" ht="13.35" customHeight="1" x14ac:dyDescent="0.2">
      <c r="A130" s="48"/>
      <c r="B130" s="23"/>
      <c r="C130" s="38"/>
      <c r="D130" s="30"/>
      <c r="E130" s="49"/>
    </row>
    <row r="131" spans="1:5" ht="13.35" customHeight="1" x14ac:dyDescent="0.2">
      <c r="A131" s="50" t="s">
        <v>71</v>
      </c>
      <c r="B131" s="23"/>
      <c r="C131" s="34"/>
      <c r="D131" s="34"/>
      <c r="E131" s="51"/>
    </row>
    <row r="132" spans="1:5" ht="13.35" customHeight="1" x14ac:dyDescent="0.2">
      <c r="A132" s="28">
        <v>223799</v>
      </c>
      <c r="B132" s="29">
        <v>12610</v>
      </c>
      <c r="C132" s="30">
        <v>15</v>
      </c>
      <c r="D132" s="30" t="s">
        <v>146</v>
      </c>
      <c r="E132" s="31" t="s">
        <v>30</v>
      </c>
    </row>
    <row r="133" spans="1:5" s="33" customFormat="1" ht="13.35" customHeight="1" x14ac:dyDescent="0.2">
      <c r="A133" s="66" t="s">
        <v>72</v>
      </c>
      <c r="B133" s="66"/>
      <c r="C133" s="68"/>
      <c r="D133" s="68"/>
      <c r="E133" s="68"/>
    </row>
    <row r="134" spans="1:5" ht="13.35" customHeight="1" x14ac:dyDescent="0.2">
      <c r="A134" s="52" t="s">
        <v>1</v>
      </c>
      <c r="B134" s="18"/>
      <c r="C134" s="18"/>
      <c r="D134" s="18"/>
      <c r="E134" s="19"/>
    </row>
    <row r="135" spans="1:5" ht="13.35" customHeight="1" x14ac:dyDescent="0.2">
      <c r="A135" s="28">
        <v>94610</v>
      </c>
      <c r="B135" s="29">
        <v>2056</v>
      </c>
      <c r="C135" s="30">
        <v>255</v>
      </c>
      <c r="D135" s="30" t="s">
        <v>180</v>
      </c>
      <c r="E135" s="36" t="s">
        <v>47</v>
      </c>
    </row>
    <row r="136" spans="1:5" ht="13.35" customHeight="1" x14ac:dyDescent="0.2">
      <c r="A136" s="53" t="s">
        <v>6</v>
      </c>
      <c r="B136" s="18"/>
      <c r="C136" s="18"/>
      <c r="D136" s="18"/>
      <c r="E136" s="19"/>
    </row>
    <row r="137" spans="1:5" ht="13.35" customHeight="1" x14ac:dyDescent="0.2">
      <c r="A137" s="28">
        <v>467193</v>
      </c>
      <c r="B137" s="29">
        <v>25187</v>
      </c>
      <c r="C137" s="30">
        <v>178</v>
      </c>
      <c r="D137" s="30" t="s">
        <v>180</v>
      </c>
      <c r="E137" s="36" t="s">
        <v>74</v>
      </c>
    </row>
    <row r="138" spans="1:5" ht="13.35" customHeight="1" x14ac:dyDescent="0.2">
      <c r="A138" s="53" t="s">
        <v>20</v>
      </c>
      <c r="B138" s="18"/>
      <c r="C138" s="18"/>
      <c r="D138" s="18"/>
      <c r="E138" s="19"/>
    </row>
    <row r="139" spans="1:5" ht="13.35" customHeight="1" x14ac:dyDescent="0.2">
      <c r="A139" s="28">
        <v>484553</v>
      </c>
      <c r="B139" s="29">
        <v>12656</v>
      </c>
      <c r="C139" s="30">
        <v>146</v>
      </c>
      <c r="D139" s="30" t="s">
        <v>180</v>
      </c>
      <c r="E139" s="36" t="s">
        <v>143</v>
      </c>
    </row>
    <row r="140" spans="1:5" ht="13.35" customHeight="1" x14ac:dyDescent="0.2">
      <c r="A140" s="66" t="s">
        <v>31</v>
      </c>
      <c r="B140" s="66"/>
      <c r="C140" s="30"/>
      <c r="D140" s="30"/>
      <c r="E140" s="36"/>
    </row>
    <row r="141" spans="1:5" ht="13.35" customHeight="1" x14ac:dyDescent="0.25">
      <c r="A141" s="28">
        <v>82888</v>
      </c>
      <c r="B141" s="29">
        <v>15037</v>
      </c>
      <c r="C141" s="30">
        <v>676</v>
      </c>
      <c r="D141" s="30" t="s">
        <v>181</v>
      </c>
      <c r="E141" s="41" t="s">
        <v>164</v>
      </c>
    </row>
    <row r="142" spans="1:5" ht="13.35" customHeight="1" x14ac:dyDescent="0.2">
      <c r="A142" s="53" t="s">
        <v>32</v>
      </c>
      <c r="B142" s="18"/>
      <c r="C142" s="18"/>
      <c r="D142" s="18"/>
      <c r="E142" s="19"/>
    </row>
    <row r="143" spans="1:5" ht="13.35" customHeight="1" x14ac:dyDescent="0.2">
      <c r="A143" s="28">
        <v>85961</v>
      </c>
      <c r="B143" s="29">
        <v>17052</v>
      </c>
      <c r="C143" s="30">
        <v>332</v>
      </c>
      <c r="D143" s="30" t="s">
        <v>180</v>
      </c>
      <c r="E143" s="36" t="s">
        <v>48</v>
      </c>
    </row>
    <row r="144" spans="1:5" ht="13.35" customHeight="1" x14ac:dyDescent="0.2">
      <c r="A144" s="54"/>
      <c r="B144" s="18"/>
      <c r="C144" s="34"/>
      <c r="D144" s="18"/>
      <c r="E144" s="19"/>
    </row>
    <row r="145" spans="1:5" ht="13.35" customHeight="1" x14ac:dyDescent="0.2">
      <c r="A145" s="19"/>
      <c r="B145" s="18"/>
      <c r="C145" s="34"/>
      <c r="D145" s="18"/>
      <c r="E145" s="19"/>
    </row>
    <row r="146" spans="1:5" ht="13.35" customHeight="1" x14ac:dyDescent="0.2">
      <c r="A146" s="44" t="s">
        <v>75</v>
      </c>
      <c r="B146" s="55"/>
      <c r="C146" s="55"/>
      <c r="D146" s="55"/>
      <c r="E146" s="44"/>
    </row>
    <row r="147" spans="1:5" ht="13.35" customHeight="1" x14ac:dyDescent="0.25">
      <c r="A147" s="56" t="s">
        <v>76</v>
      </c>
      <c r="B147" s="18"/>
      <c r="C147" s="18"/>
      <c r="D147" s="18"/>
      <c r="E147" s="19"/>
    </row>
    <row r="148" spans="1:5" ht="13.35" customHeight="1" x14ac:dyDescent="0.25">
      <c r="A148" s="57" t="s">
        <v>1</v>
      </c>
      <c r="B148" s="18"/>
      <c r="C148" s="18"/>
      <c r="D148" s="18"/>
      <c r="E148" s="19"/>
    </row>
    <row r="149" spans="1:5" ht="13.35" customHeight="1" x14ac:dyDescent="0.25">
      <c r="A149" s="28">
        <v>119034</v>
      </c>
      <c r="B149" s="29">
        <v>2061</v>
      </c>
      <c r="C149" s="30">
        <v>155</v>
      </c>
      <c r="D149" s="30" t="s">
        <v>77</v>
      </c>
      <c r="E149" s="41" t="s">
        <v>166</v>
      </c>
    </row>
    <row r="150" spans="1:5" ht="13.35" customHeight="1" x14ac:dyDescent="0.25">
      <c r="A150" s="28">
        <v>119034</v>
      </c>
      <c r="B150" s="29">
        <v>2061</v>
      </c>
      <c r="C150" s="30"/>
      <c r="D150" s="30"/>
      <c r="E150" s="41" t="s">
        <v>167</v>
      </c>
    </row>
    <row r="151" spans="1:5" ht="13.35" customHeight="1" x14ac:dyDescent="0.25">
      <c r="A151" s="57" t="s">
        <v>11</v>
      </c>
      <c r="B151" s="18"/>
      <c r="C151" s="18"/>
      <c r="D151" s="18"/>
      <c r="E151" s="19"/>
    </row>
    <row r="152" spans="1:5" ht="13.35" customHeight="1" x14ac:dyDescent="0.25">
      <c r="A152" s="28">
        <v>829014</v>
      </c>
      <c r="B152" s="29">
        <v>4968</v>
      </c>
      <c r="C152" s="30">
        <f>124</f>
        <v>124</v>
      </c>
      <c r="D152" s="30" t="s">
        <v>77</v>
      </c>
      <c r="E152" s="41" t="s">
        <v>171</v>
      </c>
    </row>
    <row r="153" spans="1:5" ht="13.35" customHeight="1" x14ac:dyDescent="0.25">
      <c r="A153" s="28">
        <v>829014</v>
      </c>
      <c r="B153" s="29">
        <v>4968</v>
      </c>
      <c r="C153" s="30"/>
      <c r="D153" s="30"/>
      <c r="E153" s="41" t="s">
        <v>168</v>
      </c>
    </row>
    <row r="154" spans="1:5" ht="13.35" customHeight="1" x14ac:dyDescent="0.25">
      <c r="A154" s="57" t="s">
        <v>20</v>
      </c>
      <c r="B154" s="18"/>
      <c r="C154" s="18"/>
      <c r="D154" s="18"/>
      <c r="E154" s="19"/>
    </row>
    <row r="155" spans="1:5" ht="13.35" customHeight="1" x14ac:dyDescent="0.25">
      <c r="A155" s="28">
        <v>213090</v>
      </c>
      <c r="B155" s="29">
        <v>10921</v>
      </c>
      <c r="C155" s="30">
        <f>387+16+10</f>
        <v>413</v>
      </c>
      <c r="D155" s="30" t="s">
        <v>79</v>
      </c>
      <c r="E155" s="41" t="s">
        <v>172</v>
      </c>
    </row>
    <row r="156" spans="1:5" ht="13.35" customHeight="1" x14ac:dyDescent="0.25">
      <c r="A156" s="28"/>
      <c r="B156" s="29"/>
      <c r="C156" s="30"/>
      <c r="D156" s="30"/>
      <c r="E156" s="41" t="s">
        <v>169</v>
      </c>
    </row>
    <row r="157" spans="1:5" ht="13.35" customHeight="1" x14ac:dyDescent="0.25">
      <c r="A157" s="58" t="s">
        <v>31</v>
      </c>
      <c r="B157" s="18"/>
      <c r="C157" s="18"/>
      <c r="D157" s="18"/>
      <c r="E157" s="19"/>
    </row>
    <row r="158" spans="1:5" ht="13.35" customHeight="1" x14ac:dyDescent="0.25">
      <c r="A158" s="45">
        <v>84020</v>
      </c>
      <c r="B158" s="59">
        <v>15051</v>
      </c>
      <c r="C158" s="30">
        <v>384</v>
      </c>
      <c r="D158" s="30" t="s">
        <v>79</v>
      </c>
      <c r="E158" s="45" t="s">
        <v>173</v>
      </c>
    </row>
    <row r="159" spans="1:5" ht="13.35" customHeight="1" x14ac:dyDescent="0.25">
      <c r="A159" s="45"/>
      <c r="B159" s="59"/>
      <c r="C159" s="30"/>
      <c r="D159" s="30"/>
      <c r="E159" s="45" t="s">
        <v>170</v>
      </c>
    </row>
    <row r="160" spans="1:5" ht="13.35" customHeight="1" x14ac:dyDescent="0.25">
      <c r="A160" s="58" t="s">
        <v>44</v>
      </c>
      <c r="B160" s="18"/>
      <c r="C160" s="18"/>
      <c r="D160" s="18"/>
      <c r="E160" s="19"/>
    </row>
    <row r="161" spans="1:5" ht="13.35" customHeight="1" x14ac:dyDescent="0.25">
      <c r="A161" s="28">
        <v>94303</v>
      </c>
      <c r="B161" s="29">
        <v>14392</v>
      </c>
      <c r="C161" s="30">
        <v>264</v>
      </c>
      <c r="D161" s="30" t="s">
        <v>77</v>
      </c>
      <c r="E161" s="45" t="s">
        <v>193</v>
      </c>
    </row>
    <row r="162" spans="1:5" ht="13.35" customHeight="1" x14ac:dyDescent="0.25">
      <c r="A162" s="28"/>
      <c r="B162" s="29"/>
      <c r="C162" s="30"/>
      <c r="D162" s="30"/>
      <c r="E162" s="45" t="s">
        <v>194</v>
      </c>
    </row>
    <row r="163" spans="1:5" ht="13.35" customHeight="1" x14ac:dyDescent="0.2">
      <c r="A163" s="19"/>
      <c r="B163" s="18"/>
      <c r="C163" s="18"/>
      <c r="D163" s="18"/>
      <c r="E163" s="19"/>
    </row>
    <row r="164" spans="1:5" ht="13.35" customHeight="1" x14ac:dyDescent="0.25">
      <c r="A164" s="60" t="s">
        <v>116</v>
      </c>
      <c r="B164" s="18"/>
      <c r="C164" s="18"/>
      <c r="D164" s="18"/>
      <c r="E164" s="19"/>
    </row>
    <row r="165" spans="1:5" ht="13.35" customHeight="1" x14ac:dyDescent="0.25">
      <c r="A165" s="57" t="s">
        <v>20</v>
      </c>
      <c r="B165" s="18"/>
      <c r="C165" s="18"/>
      <c r="D165" s="18"/>
      <c r="E165" s="19"/>
    </row>
    <row r="166" spans="1:5" ht="13.35" customHeight="1" x14ac:dyDescent="0.25">
      <c r="A166" s="28">
        <v>82368</v>
      </c>
      <c r="B166" s="29">
        <v>10861</v>
      </c>
      <c r="C166" s="30">
        <v>217</v>
      </c>
      <c r="D166" s="30" t="s">
        <v>82</v>
      </c>
      <c r="E166" s="45" t="s">
        <v>81</v>
      </c>
    </row>
    <row r="167" spans="1:5" ht="13.35" customHeight="1" x14ac:dyDescent="0.2">
      <c r="A167" s="24" t="s">
        <v>36</v>
      </c>
      <c r="B167" s="61"/>
      <c r="C167" s="18"/>
      <c r="D167" s="18"/>
      <c r="E167" s="19"/>
    </row>
    <row r="168" spans="1:5" ht="13.35" customHeight="1" x14ac:dyDescent="0.25">
      <c r="A168" s="28">
        <v>82277</v>
      </c>
      <c r="B168" s="29">
        <v>3297</v>
      </c>
      <c r="C168" s="30">
        <v>90</v>
      </c>
      <c r="D168" s="30" t="s">
        <v>82</v>
      </c>
      <c r="E168" s="45" t="s">
        <v>174</v>
      </c>
    </row>
    <row r="169" spans="1:5" ht="13.35" customHeight="1" x14ac:dyDescent="0.25">
      <c r="A169" s="28">
        <v>82277</v>
      </c>
      <c r="B169" s="29">
        <v>3297</v>
      </c>
      <c r="C169" s="30">
        <v>55</v>
      </c>
      <c r="D169" s="30"/>
      <c r="E169" s="45" t="s">
        <v>175</v>
      </c>
    </row>
    <row r="170" spans="1:5" ht="13.35" customHeight="1" x14ac:dyDescent="0.2">
      <c r="A170" s="19"/>
      <c r="B170" s="18"/>
      <c r="C170" s="18"/>
      <c r="D170" s="18"/>
      <c r="E170" s="19"/>
    </row>
    <row r="171" spans="1:5" ht="13.35" customHeight="1" x14ac:dyDescent="0.25">
      <c r="A171" s="60" t="s">
        <v>83</v>
      </c>
      <c r="B171" s="18"/>
      <c r="C171" s="18"/>
      <c r="D171" s="18"/>
      <c r="E171" s="19"/>
    </row>
    <row r="172" spans="1:5" ht="13.35" customHeight="1" x14ac:dyDescent="0.25">
      <c r="A172" s="58" t="s">
        <v>1</v>
      </c>
      <c r="B172" s="18"/>
      <c r="C172" s="18"/>
      <c r="D172" s="18"/>
      <c r="E172" s="19"/>
    </row>
    <row r="173" spans="1:5" ht="13.35" customHeight="1" x14ac:dyDescent="0.25">
      <c r="A173" s="28">
        <v>119020</v>
      </c>
      <c r="B173" s="29">
        <v>2057</v>
      </c>
      <c r="C173" s="30">
        <v>97</v>
      </c>
      <c r="D173" s="30" t="s">
        <v>182</v>
      </c>
      <c r="E173" s="45" t="s">
        <v>123</v>
      </c>
    </row>
    <row r="174" spans="1:5" ht="13.35" customHeight="1" x14ac:dyDescent="0.25">
      <c r="A174" s="28">
        <v>3795244</v>
      </c>
      <c r="B174" s="29">
        <v>31289</v>
      </c>
      <c r="C174" s="30">
        <f>20+1</f>
        <v>21</v>
      </c>
      <c r="D174" s="30" t="s">
        <v>182</v>
      </c>
      <c r="E174" s="45" t="s">
        <v>84</v>
      </c>
    </row>
    <row r="175" spans="1:5" ht="13.35" customHeight="1" x14ac:dyDescent="0.25">
      <c r="A175" s="58" t="s">
        <v>6</v>
      </c>
      <c r="B175" s="18"/>
      <c r="C175" s="18"/>
      <c r="D175" s="30"/>
      <c r="E175" s="19"/>
    </row>
    <row r="176" spans="1:5" ht="13.35" customHeight="1" x14ac:dyDescent="0.25">
      <c r="A176" s="28">
        <v>3638106</v>
      </c>
      <c r="B176" s="29">
        <v>25278</v>
      </c>
      <c r="C176" s="30">
        <f>17</f>
        <v>17</v>
      </c>
      <c r="D176" s="30" t="s">
        <v>182</v>
      </c>
      <c r="E176" s="45" t="s">
        <v>85</v>
      </c>
    </row>
    <row r="177" spans="1:5" ht="13.35" customHeight="1" x14ac:dyDescent="0.25">
      <c r="A177" s="28">
        <v>3638140</v>
      </c>
      <c r="B177" s="29">
        <v>25277</v>
      </c>
      <c r="C177" s="30">
        <v>10</v>
      </c>
      <c r="D177" s="30" t="s">
        <v>182</v>
      </c>
      <c r="E177" s="45" t="s">
        <v>86</v>
      </c>
    </row>
    <row r="178" spans="1:5" ht="13.35" customHeight="1" x14ac:dyDescent="0.25">
      <c r="A178" s="58" t="s">
        <v>11</v>
      </c>
      <c r="B178" s="18"/>
      <c r="C178" s="18"/>
      <c r="D178" s="30"/>
      <c r="E178" s="19"/>
    </row>
    <row r="179" spans="1:5" ht="13.35" customHeight="1" x14ac:dyDescent="0.25">
      <c r="A179" s="28">
        <v>3260758</v>
      </c>
      <c r="B179" s="29">
        <v>4061</v>
      </c>
      <c r="C179" s="30">
        <f>35+2</f>
        <v>37</v>
      </c>
      <c r="D179" s="30" t="s">
        <v>182</v>
      </c>
      <c r="E179" s="45" t="s">
        <v>87</v>
      </c>
    </row>
    <row r="180" spans="1:5" ht="13.35" customHeight="1" x14ac:dyDescent="0.25">
      <c r="A180" s="58" t="s">
        <v>17</v>
      </c>
      <c r="B180" s="18"/>
      <c r="C180" s="18"/>
      <c r="D180" s="30"/>
      <c r="E180" s="19"/>
    </row>
    <row r="181" spans="1:5" ht="13.35" customHeight="1" x14ac:dyDescent="0.25">
      <c r="A181" s="28">
        <v>3269271</v>
      </c>
      <c r="B181" s="29">
        <v>29141</v>
      </c>
      <c r="C181" s="30">
        <v>39</v>
      </c>
      <c r="D181" s="30" t="s">
        <v>182</v>
      </c>
      <c r="E181" s="45" t="s">
        <v>88</v>
      </c>
    </row>
    <row r="182" spans="1:5" ht="13.35" customHeight="1" x14ac:dyDescent="0.25">
      <c r="A182" s="58" t="s">
        <v>20</v>
      </c>
      <c r="B182" s="18"/>
      <c r="C182" s="18"/>
      <c r="D182" s="30"/>
      <c r="E182" s="19"/>
    </row>
    <row r="183" spans="1:5" ht="13.35" customHeight="1" x14ac:dyDescent="0.25">
      <c r="A183" s="28">
        <v>92819</v>
      </c>
      <c r="B183" s="29">
        <v>12642</v>
      </c>
      <c r="C183" s="30">
        <v>96</v>
      </c>
      <c r="D183" s="30" t="s">
        <v>182</v>
      </c>
      <c r="E183" s="45" t="s">
        <v>92</v>
      </c>
    </row>
    <row r="184" spans="1:5" ht="13.35" customHeight="1" x14ac:dyDescent="0.25">
      <c r="A184" s="28">
        <v>144005</v>
      </c>
      <c r="B184" s="29">
        <v>24323</v>
      </c>
      <c r="C184" s="30">
        <v>34</v>
      </c>
      <c r="D184" s="30" t="s">
        <v>182</v>
      </c>
      <c r="E184" s="45" t="s">
        <v>90</v>
      </c>
    </row>
    <row r="185" spans="1:5" ht="13.35" customHeight="1" x14ac:dyDescent="0.25">
      <c r="A185" s="28">
        <v>253187</v>
      </c>
      <c r="B185" s="29">
        <v>24174</v>
      </c>
      <c r="C185" s="30">
        <f>52+6</f>
        <v>58</v>
      </c>
      <c r="D185" s="30" t="s">
        <v>182</v>
      </c>
      <c r="E185" s="45" t="s">
        <v>91</v>
      </c>
    </row>
    <row r="186" spans="1:5" ht="13.35" customHeight="1" x14ac:dyDescent="0.25">
      <c r="A186" s="28">
        <v>464075</v>
      </c>
      <c r="B186" s="29">
        <v>24349</v>
      </c>
      <c r="C186" s="30">
        <v>38</v>
      </c>
      <c r="D186" s="30" t="s">
        <v>182</v>
      </c>
      <c r="E186" s="45" t="s">
        <v>93</v>
      </c>
    </row>
    <row r="187" spans="1:5" ht="13.35" customHeight="1" x14ac:dyDescent="0.25">
      <c r="A187" s="28">
        <v>538351</v>
      </c>
      <c r="B187" s="29">
        <v>55089</v>
      </c>
      <c r="C187" s="30">
        <v>30</v>
      </c>
      <c r="D187" s="30" t="s">
        <v>182</v>
      </c>
      <c r="E187" s="45" t="s">
        <v>95</v>
      </c>
    </row>
    <row r="188" spans="1:5" ht="13.35" customHeight="1" x14ac:dyDescent="0.25">
      <c r="A188" s="28">
        <v>804170</v>
      </c>
      <c r="B188" s="29">
        <v>24298</v>
      </c>
      <c r="C188" s="30">
        <v>10</v>
      </c>
      <c r="D188" s="30" t="s">
        <v>182</v>
      </c>
      <c r="E188" s="45" t="s">
        <v>89</v>
      </c>
    </row>
    <row r="189" spans="1:5" ht="13.35" customHeight="1" x14ac:dyDescent="0.25">
      <c r="A189" s="28">
        <v>3983440</v>
      </c>
      <c r="B189" s="29">
        <v>55034</v>
      </c>
      <c r="C189" s="30">
        <v>12</v>
      </c>
      <c r="D189" s="30" t="s">
        <v>182</v>
      </c>
      <c r="E189" s="45" t="s">
        <v>94</v>
      </c>
    </row>
    <row r="190" spans="1:5" ht="13.35" customHeight="1" x14ac:dyDescent="0.25">
      <c r="A190" s="58" t="s">
        <v>31</v>
      </c>
      <c r="B190" s="18"/>
      <c r="C190" s="18"/>
      <c r="D190" s="30"/>
      <c r="E190" s="19"/>
    </row>
    <row r="191" spans="1:5" ht="13.35" customHeight="1" x14ac:dyDescent="0.25">
      <c r="A191" s="28">
        <v>154860</v>
      </c>
      <c r="B191" s="29">
        <v>20572</v>
      </c>
      <c r="C191" s="30">
        <v>10</v>
      </c>
      <c r="D191" s="30" t="s">
        <v>182</v>
      </c>
      <c r="E191" s="45" t="s">
        <v>97</v>
      </c>
    </row>
    <row r="192" spans="1:5" ht="13.35" customHeight="1" x14ac:dyDescent="0.25">
      <c r="A192" s="28">
        <v>258872</v>
      </c>
      <c r="B192" s="29">
        <v>20642</v>
      </c>
      <c r="C192" s="30">
        <v>12</v>
      </c>
      <c r="D192" s="30" t="s">
        <v>182</v>
      </c>
      <c r="E192" s="45" t="s">
        <v>98</v>
      </c>
    </row>
    <row r="193" spans="1:5" ht="13.35" customHeight="1" x14ac:dyDescent="0.25">
      <c r="A193" s="28">
        <v>790302</v>
      </c>
      <c r="B193" s="29">
        <v>20339</v>
      </c>
      <c r="C193" s="30">
        <f>47+5</f>
        <v>52</v>
      </c>
      <c r="D193" s="30" t="s">
        <v>182</v>
      </c>
      <c r="E193" s="45" t="s">
        <v>96</v>
      </c>
    </row>
    <row r="194" spans="1:5" ht="13.35" customHeight="1" x14ac:dyDescent="0.25">
      <c r="A194" s="58" t="s">
        <v>32</v>
      </c>
      <c r="B194" s="18"/>
      <c r="C194" s="18"/>
      <c r="D194" s="30"/>
      <c r="E194" s="19"/>
    </row>
    <row r="195" spans="1:5" ht="13.35" customHeight="1" x14ac:dyDescent="0.25">
      <c r="A195" s="28">
        <v>3281924</v>
      </c>
      <c r="B195" s="29">
        <v>17089</v>
      </c>
      <c r="C195" s="30">
        <v>39</v>
      </c>
      <c r="D195" s="30" t="s">
        <v>182</v>
      </c>
      <c r="E195" s="45" t="s">
        <v>99</v>
      </c>
    </row>
    <row r="196" spans="1:5" ht="13.35" customHeight="1" x14ac:dyDescent="0.25">
      <c r="A196" s="58" t="s">
        <v>36</v>
      </c>
      <c r="B196" s="18"/>
      <c r="C196" s="18"/>
      <c r="D196" s="30"/>
      <c r="E196" s="19"/>
    </row>
    <row r="197" spans="1:5" ht="13.35" customHeight="1" x14ac:dyDescent="0.25">
      <c r="A197" s="28">
        <v>3634701</v>
      </c>
      <c r="B197" s="29">
        <v>33067</v>
      </c>
      <c r="C197" s="30">
        <v>39</v>
      </c>
      <c r="D197" s="30" t="s">
        <v>182</v>
      </c>
      <c r="E197" s="45" t="s">
        <v>101</v>
      </c>
    </row>
    <row r="198" spans="1:5" ht="13.35" customHeight="1" x14ac:dyDescent="0.25">
      <c r="A198" s="28">
        <v>4190943</v>
      </c>
      <c r="B198" s="29">
        <v>33078</v>
      </c>
      <c r="C198" s="30">
        <v>91</v>
      </c>
      <c r="D198" s="30" t="s">
        <v>182</v>
      </c>
      <c r="E198" s="45" t="s">
        <v>100</v>
      </c>
    </row>
    <row r="199" spans="1:5" ht="13.35" customHeight="1" x14ac:dyDescent="0.25">
      <c r="A199" s="28">
        <v>4251448</v>
      </c>
      <c r="B199" s="29">
        <v>33124</v>
      </c>
      <c r="C199" s="30">
        <v>29</v>
      </c>
      <c r="D199" s="30" t="s">
        <v>182</v>
      </c>
      <c r="E199" s="45" t="s">
        <v>102</v>
      </c>
    </row>
    <row r="200" spans="1:5" ht="13.35" customHeight="1" x14ac:dyDescent="0.25">
      <c r="A200" s="58" t="s">
        <v>40</v>
      </c>
      <c r="B200" s="18"/>
      <c r="C200" s="18"/>
      <c r="D200" s="30"/>
      <c r="E200" s="19"/>
    </row>
    <row r="201" spans="1:5" ht="13.35" customHeight="1" x14ac:dyDescent="0.25">
      <c r="A201" s="28">
        <v>3265968</v>
      </c>
      <c r="B201" s="29">
        <v>29142</v>
      </c>
      <c r="C201" s="30">
        <v>92</v>
      </c>
      <c r="D201" s="30" t="s">
        <v>182</v>
      </c>
      <c r="E201" s="45" t="s">
        <v>104</v>
      </c>
    </row>
    <row r="202" spans="1:5" ht="13.35" customHeight="1" x14ac:dyDescent="0.25">
      <c r="A202" s="28">
        <v>3636915</v>
      </c>
      <c r="B202" s="29">
        <v>29160</v>
      </c>
      <c r="C202" s="30">
        <f>17+1</f>
        <v>18</v>
      </c>
      <c r="D202" s="30" t="s">
        <v>182</v>
      </c>
      <c r="E202" s="45" t="s">
        <v>103</v>
      </c>
    </row>
    <row r="203" spans="1:5" ht="13.35" customHeight="1" x14ac:dyDescent="0.25">
      <c r="A203" s="58" t="s">
        <v>44</v>
      </c>
      <c r="B203" s="18"/>
      <c r="C203" s="18"/>
      <c r="D203" s="30"/>
      <c r="E203" s="19"/>
    </row>
    <row r="204" spans="1:5" ht="13.35" customHeight="1" x14ac:dyDescent="0.25">
      <c r="A204" s="28">
        <v>2984954</v>
      </c>
      <c r="B204" s="29">
        <v>31174</v>
      </c>
      <c r="C204" s="30">
        <v>9</v>
      </c>
      <c r="D204" s="30" t="s">
        <v>182</v>
      </c>
      <c r="E204" s="45" t="s">
        <v>105</v>
      </c>
    </row>
    <row r="205" spans="1:5" ht="13.35" customHeight="1" x14ac:dyDescent="0.25">
      <c r="A205" s="28" t="s">
        <v>186</v>
      </c>
      <c r="B205" s="29" t="s">
        <v>187</v>
      </c>
      <c r="C205" s="30">
        <v>28</v>
      </c>
      <c r="D205" s="30" t="s">
        <v>182</v>
      </c>
      <c r="E205" s="45" t="s">
        <v>185</v>
      </c>
    </row>
    <row r="206" spans="1:5" ht="13.35" customHeight="1" x14ac:dyDescent="0.2">
      <c r="A206" s="19"/>
      <c r="B206" s="18"/>
      <c r="C206" s="18"/>
      <c r="D206" s="18"/>
      <c r="E206" s="19"/>
    </row>
    <row r="207" spans="1:5" ht="13.35" customHeight="1" x14ac:dyDescent="0.25">
      <c r="A207" s="60" t="s">
        <v>106</v>
      </c>
      <c r="B207" s="62"/>
      <c r="C207" s="18"/>
      <c r="D207" s="18"/>
      <c r="E207" s="19"/>
    </row>
    <row r="208" spans="1:5" ht="13.35" customHeight="1" x14ac:dyDescent="0.25">
      <c r="A208" s="58" t="s">
        <v>6</v>
      </c>
      <c r="B208" s="18"/>
      <c r="C208" s="18"/>
      <c r="D208" s="18"/>
      <c r="E208" s="19"/>
    </row>
    <row r="209" spans="1:6" ht="13.35" customHeight="1" x14ac:dyDescent="0.25">
      <c r="A209" s="28">
        <v>92853</v>
      </c>
      <c r="B209" s="29">
        <v>25146</v>
      </c>
      <c r="C209" s="63">
        <v>357909</v>
      </c>
      <c r="D209" s="63" t="s">
        <v>183</v>
      </c>
      <c r="E209" s="45" t="s">
        <v>124</v>
      </c>
    </row>
    <row r="210" spans="1:6" ht="13.35" customHeight="1" x14ac:dyDescent="0.25">
      <c r="A210" s="58" t="s">
        <v>20</v>
      </c>
      <c r="B210" s="18"/>
      <c r="C210" s="18"/>
      <c r="D210" s="18"/>
      <c r="E210" s="19"/>
    </row>
    <row r="211" spans="1:6" ht="13.35" customHeight="1" x14ac:dyDescent="0.25">
      <c r="A211" s="28">
        <v>675725</v>
      </c>
      <c r="B211" s="29">
        <v>12635</v>
      </c>
      <c r="C211" s="63">
        <v>624896</v>
      </c>
      <c r="D211" s="63" t="s">
        <v>183</v>
      </c>
      <c r="E211" s="45" t="s">
        <v>107</v>
      </c>
    </row>
    <row r="212" spans="1:6" ht="13.35" customHeight="1" x14ac:dyDescent="0.25">
      <c r="A212" s="58" t="s">
        <v>31</v>
      </c>
      <c r="B212" s="18"/>
      <c r="C212" s="18"/>
      <c r="D212" s="18"/>
      <c r="E212" s="19"/>
    </row>
    <row r="213" spans="1:6" ht="13.35" customHeight="1" x14ac:dyDescent="0.25">
      <c r="A213" s="28">
        <v>91401</v>
      </c>
      <c r="B213" s="29">
        <v>20215</v>
      </c>
      <c r="C213" s="63">
        <v>539840</v>
      </c>
      <c r="D213" s="63" t="s">
        <v>183</v>
      </c>
      <c r="E213" s="45" t="s">
        <v>108</v>
      </c>
      <c r="F213" s="64"/>
    </row>
    <row r="214" spans="1:6" ht="13.35" customHeight="1" x14ac:dyDescent="0.2">
      <c r="A214" s="19"/>
      <c r="B214" s="18"/>
      <c r="C214" s="18"/>
      <c r="D214" s="18"/>
      <c r="E214" s="19"/>
    </row>
    <row r="215" spans="1:6" ht="13.35" customHeight="1" x14ac:dyDescent="0.25">
      <c r="A215" s="60" t="s">
        <v>109</v>
      </c>
      <c r="B215" s="18"/>
      <c r="C215" s="18"/>
      <c r="D215" s="18"/>
      <c r="E215" s="19"/>
    </row>
    <row r="216" spans="1:6" ht="13.35" customHeight="1" x14ac:dyDescent="0.25">
      <c r="A216" s="58" t="s">
        <v>20</v>
      </c>
      <c r="B216" s="18"/>
      <c r="C216" s="18"/>
      <c r="D216" s="18"/>
      <c r="E216" s="19"/>
    </row>
    <row r="217" spans="1:6" ht="13.35" customHeight="1" x14ac:dyDescent="0.25">
      <c r="A217" s="28">
        <v>213090</v>
      </c>
      <c r="B217" s="29">
        <v>10921</v>
      </c>
      <c r="C217" s="30">
        <v>62</v>
      </c>
      <c r="D217" s="30" t="s">
        <v>110</v>
      </c>
      <c r="E217" s="41" t="s">
        <v>78</v>
      </c>
    </row>
    <row r="218" spans="1:6" ht="13.35" customHeight="1" x14ac:dyDescent="0.25">
      <c r="A218" s="58" t="s">
        <v>11</v>
      </c>
      <c r="B218" s="18"/>
      <c r="C218" s="18"/>
      <c r="D218" s="30"/>
      <c r="E218" s="19"/>
    </row>
    <row r="219" spans="1:6" ht="13.35" customHeight="1" x14ac:dyDescent="0.2">
      <c r="A219" s="28">
        <v>3604093</v>
      </c>
      <c r="B219" s="29">
        <v>27177</v>
      </c>
      <c r="C219" s="30">
        <v>52</v>
      </c>
      <c r="D219" s="30" t="s">
        <v>110</v>
      </c>
      <c r="E219" s="28" t="s">
        <v>111</v>
      </c>
    </row>
    <row r="220" spans="1:6" ht="13.35" customHeight="1" x14ac:dyDescent="0.2">
      <c r="A220" s="44" t="s">
        <v>31</v>
      </c>
      <c r="B220" s="18"/>
      <c r="C220" s="18"/>
      <c r="D220" s="30"/>
      <c r="E220" s="19"/>
    </row>
    <row r="221" spans="1:6" ht="13.35" customHeight="1" x14ac:dyDescent="0.2">
      <c r="A221" s="28">
        <v>4408711</v>
      </c>
      <c r="B221" s="29">
        <v>20601</v>
      </c>
      <c r="C221" s="30">
        <v>50</v>
      </c>
      <c r="D221" s="30" t="s">
        <v>110</v>
      </c>
      <c r="E221" s="28" t="s">
        <v>112</v>
      </c>
    </row>
    <row r="222" spans="1:6" ht="13.35" customHeight="1" x14ac:dyDescent="0.25">
      <c r="A222" s="45">
        <v>84020</v>
      </c>
      <c r="B222" s="59">
        <v>15051</v>
      </c>
      <c r="C222" s="30">
        <v>50</v>
      </c>
      <c r="D222" s="30" t="s">
        <v>110</v>
      </c>
      <c r="E222" s="45" t="s">
        <v>80</v>
      </c>
    </row>
    <row r="223" spans="1:6" ht="13.35" customHeight="1" x14ac:dyDescent="0.25">
      <c r="A223" s="58" t="s">
        <v>36</v>
      </c>
      <c r="B223" s="18"/>
      <c r="C223" s="18"/>
      <c r="D223" s="30"/>
      <c r="E223" s="19"/>
    </row>
    <row r="224" spans="1:6" ht="13.35" customHeight="1" x14ac:dyDescent="0.25">
      <c r="A224" s="28">
        <v>4190943</v>
      </c>
      <c r="B224" s="29">
        <v>33078</v>
      </c>
      <c r="C224" s="30">
        <v>35</v>
      </c>
      <c r="D224" s="30" t="s">
        <v>110</v>
      </c>
      <c r="E224" s="45" t="s">
        <v>100</v>
      </c>
    </row>
    <row r="225" spans="1:5" ht="13.35" customHeight="1" x14ac:dyDescent="0.2">
      <c r="A225" s="19"/>
      <c r="B225" s="18"/>
      <c r="C225" s="18"/>
      <c r="D225" s="18"/>
      <c r="E225" s="19"/>
    </row>
    <row r="226" spans="1:5" ht="13.35" customHeight="1" x14ac:dyDescent="0.25">
      <c r="A226" s="60" t="s">
        <v>113</v>
      </c>
      <c r="B226" s="18"/>
      <c r="C226" s="18"/>
      <c r="D226" s="18"/>
      <c r="E226" s="19"/>
    </row>
    <row r="227" spans="1:5" ht="13.35" customHeight="1" x14ac:dyDescent="0.25">
      <c r="A227" s="19">
        <v>83329</v>
      </c>
      <c r="B227" s="18">
        <v>10851</v>
      </c>
      <c r="C227" s="63"/>
      <c r="D227" s="18" t="s">
        <v>184</v>
      </c>
      <c r="E227" s="45" t="s">
        <v>114</v>
      </c>
    </row>
    <row r="228" spans="1:5" ht="13.15" customHeight="1" x14ac:dyDescent="0.2">
      <c r="A228" s="65" t="s">
        <v>233</v>
      </c>
    </row>
    <row r="229" spans="1:5" ht="13.15" customHeight="1" x14ac:dyDescent="0.2"/>
    <row r="230" spans="1:5" ht="13.15" customHeight="1" x14ac:dyDescent="0.2"/>
    <row r="231" spans="1:5" ht="13.15" customHeight="1" x14ac:dyDescent="0.2"/>
    <row r="232" spans="1:5" ht="13.15" customHeight="1" x14ac:dyDescent="0.2"/>
    <row r="233" spans="1:5" ht="13.15" customHeight="1" x14ac:dyDescent="0.2"/>
    <row r="234" spans="1:5" ht="13.15" customHeight="1" x14ac:dyDescent="0.2"/>
    <row r="255" ht="13.15" customHeight="1" x14ac:dyDescent="0.2"/>
  </sheetData>
  <mergeCells count="14">
    <mergeCell ref="A140:B140"/>
    <mergeCell ref="A39:B39"/>
    <mergeCell ref="A44:B44"/>
    <mergeCell ref="A83:B83"/>
    <mergeCell ref="A97:B97"/>
    <mergeCell ref="A106:B106"/>
    <mergeCell ref="A115:B115"/>
    <mergeCell ref="A122:B122"/>
    <mergeCell ref="A133:E133"/>
    <mergeCell ref="A3:B3"/>
    <mergeCell ref="A5:B5"/>
    <mergeCell ref="A6:B6"/>
    <mergeCell ref="A18:B18"/>
    <mergeCell ref="A28:B28"/>
  </mergeCells>
  <pageMargins left="0.82677165354330717" right="0.70866141732283472" top="0.55118110236220474" bottom="0.59055118110236227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50ED-01CA-4A5E-9E3B-3562D2D3A575}">
  <dimension ref="A2:C37"/>
  <sheetViews>
    <sheetView workbookViewId="0"/>
  </sheetViews>
  <sheetFormatPr defaultRowHeight="13.5" x14ac:dyDescent="0.25"/>
  <cols>
    <col min="1" max="1" width="49.7109375" style="1" customWidth="1"/>
    <col min="2" max="2" width="11.7109375" style="2" customWidth="1"/>
    <col min="3" max="3" width="15.85546875" style="1" customWidth="1"/>
  </cols>
  <sheetData>
    <row r="2" spans="1:3" ht="16.5" x14ac:dyDescent="0.3">
      <c r="A2" s="3" t="s">
        <v>231</v>
      </c>
    </row>
    <row r="3" spans="1:3" ht="16.5" x14ac:dyDescent="0.3">
      <c r="A3" s="3" t="s">
        <v>232</v>
      </c>
    </row>
    <row r="4" spans="1:3" x14ac:dyDescent="0.25">
      <c r="A4" s="4"/>
    </row>
    <row r="5" spans="1:3" x14ac:dyDescent="0.25">
      <c r="A5" s="4"/>
    </row>
    <row r="6" spans="1:3" x14ac:dyDescent="0.25">
      <c r="A6" s="4"/>
    </row>
    <row r="7" spans="1:3" x14ac:dyDescent="0.25">
      <c r="A7" s="1" t="s">
        <v>198</v>
      </c>
      <c r="B7" s="5"/>
    </row>
    <row r="8" spans="1:3" ht="27" x14ac:dyDescent="0.25">
      <c r="A8" s="6"/>
      <c r="B8" s="7" t="s">
        <v>199</v>
      </c>
      <c r="C8" s="8"/>
    </row>
    <row r="9" spans="1:3" x14ac:dyDescent="0.25">
      <c r="A9" s="9" t="s">
        <v>200</v>
      </c>
      <c r="B9" s="10">
        <v>3.2867100000000003E-2</v>
      </c>
    </row>
    <row r="10" spans="1:3" x14ac:dyDescent="0.25">
      <c r="A10" s="9" t="s">
        <v>201</v>
      </c>
      <c r="B10" s="10">
        <v>3.9480000000000001E-3</v>
      </c>
    </row>
    <row r="11" spans="1:3" x14ac:dyDescent="0.25">
      <c r="A11" s="9" t="s">
        <v>202</v>
      </c>
      <c r="B11" s="10">
        <v>4.0467000000000003E-3</v>
      </c>
      <c r="C11" s="11"/>
    </row>
    <row r="12" spans="1:3" x14ac:dyDescent="0.25">
      <c r="A12" s="9" t="s">
        <v>203</v>
      </c>
      <c r="B12" s="10">
        <v>3.2571000000000002E-3</v>
      </c>
    </row>
    <row r="13" spans="1:3" x14ac:dyDescent="0.25">
      <c r="A13" s="9" t="s">
        <v>204</v>
      </c>
      <c r="B13" s="10">
        <v>6.0996599999999998E-2</v>
      </c>
    </row>
    <row r="14" spans="1:3" x14ac:dyDescent="0.25">
      <c r="A14" s="9" t="s">
        <v>205</v>
      </c>
      <c r="B14" s="10">
        <v>3.86904E-2</v>
      </c>
    </row>
    <row r="15" spans="1:3" x14ac:dyDescent="0.25">
      <c r="A15" s="9" t="s">
        <v>206</v>
      </c>
      <c r="B15" s="10">
        <v>4.9350000000000002E-4</v>
      </c>
    </row>
    <row r="16" spans="1:3" x14ac:dyDescent="0.25">
      <c r="A16" s="12" t="s">
        <v>207</v>
      </c>
      <c r="B16" s="13">
        <v>0.14429939999999999</v>
      </c>
      <c r="C16" s="14"/>
    </row>
    <row r="18" spans="1:2" x14ac:dyDescent="0.25">
      <c r="A18" s="1" t="s">
        <v>208</v>
      </c>
      <c r="B18" s="5"/>
    </row>
    <row r="19" spans="1:2" ht="27" x14ac:dyDescent="0.25">
      <c r="A19" s="6"/>
      <c r="B19" s="7" t="s">
        <v>199</v>
      </c>
    </row>
    <row r="20" spans="1:2" x14ac:dyDescent="0.25">
      <c r="A20" s="9" t="s">
        <v>209</v>
      </c>
      <c r="B20" s="10">
        <v>4.9350000000000005E-2</v>
      </c>
    </row>
    <row r="21" spans="1:2" x14ac:dyDescent="0.25">
      <c r="A21" s="9" t="s">
        <v>210</v>
      </c>
      <c r="B21" s="10">
        <v>1.0363500000000001E-2</v>
      </c>
    </row>
    <row r="22" spans="1:2" x14ac:dyDescent="0.25">
      <c r="A22" s="9" t="s">
        <v>211</v>
      </c>
      <c r="B22" s="10">
        <v>6.6129000000000005E-3</v>
      </c>
    </row>
    <row r="23" spans="1:2" x14ac:dyDescent="0.25">
      <c r="A23" s="9" t="s">
        <v>212</v>
      </c>
      <c r="B23" s="10">
        <v>3.6519E-3</v>
      </c>
    </row>
    <row r="24" spans="1:2" x14ac:dyDescent="0.25">
      <c r="A24" s="9" t="s">
        <v>213</v>
      </c>
      <c r="B24" s="10">
        <v>0.10866870000000001</v>
      </c>
    </row>
    <row r="25" spans="1:2" x14ac:dyDescent="0.25">
      <c r="A25" s="9" t="s">
        <v>214</v>
      </c>
      <c r="B25" s="10">
        <v>2.71425E-2</v>
      </c>
    </row>
    <row r="26" spans="1:2" x14ac:dyDescent="0.25">
      <c r="A26" s="9" t="s">
        <v>206</v>
      </c>
      <c r="B26" s="10">
        <v>4.9350000000000002E-4</v>
      </c>
    </row>
    <row r="27" spans="1:2" x14ac:dyDescent="0.25">
      <c r="A27" s="12" t="s">
        <v>207</v>
      </c>
      <c r="B27" s="13">
        <v>0.20628300000000002</v>
      </c>
    </row>
    <row r="29" spans="1:2" x14ac:dyDescent="0.25">
      <c r="A29" s="1" t="s">
        <v>215</v>
      </c>
    </row>
    <row r="30" spans="1:2" ht="27" x14ac:dyDescent="0.25">
      <c r="A30" s="6"/>
      <c r="B30" s="7" t="s">
        <v>199</v>
      </c>
    </row>
    <row r="31" spans="1:2" x14ac:dyDescent="0.25">
      <c r="A31" s="9" t="s">
        <v>216</v>
      </c>
      <c r="B31" s="10">
        <v>0.1111</v>
      </c>
    </row>
    <row r="32" spans="1:2" x14ac:dyDescent="0.25">
      <c r="A32" s="9" t="s">
        <v>217</v>
      </c>
      <c r="B32" s="10">
        <v>6.6E-3</v>
      </c>
    </row>
    <row r="33" spans="1:2" x14ac:dyDescent="0.25">
      <c r="A33" s="9" t="s">
        <v>218</v>
      </c>
      <c r="B33" s="10">
        <v>3.2899999999999999E-2</v>
      </c>
    </row>
    <row r="34" spans="1:2" x14ac:dyDescent="0.25">
      <c r="A34" s="9" t="s">
        <v>219</v>
      </c>
      <c r="B34" s="10">
        <v>9.9000000000000008E-3</v>
      </c>
    </row>
    <row r="35" spans="1:2" x14ac:dyDescent="0.25">
      <c r="A35" s="9" t="s">
        <v>220</v>
      </c>
      <c r="B35" s="10">
        <v>0.1386</v>
      </c>
    </row>
    <row r="36" spans="1:2" x14ac:dyDescent="0.25">
      <c r="A36" s="9" t="s">
        <v>206</v>
      </c>
      <c r="B36" s="10">
        <v>5.0000000000000001E-4</v>
      </c>
    </row>
    <row r="37" spans="1:2" x14ac:dyDescent="0.25">
      <c r="A37" s="12" t="s">
        <v>207</v>
      </c>
      <c r="B37" s="13">
        <v>0.29960000000000003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1</vt:lpstr>
      <vt:lpstr>2</vt:lpstr>
      <vt:lpstr>'1'!Področje_tiskanja</vt:lpstr>
      <vt:lpstr>'1'!Tiskanje_naslovov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Valued Microsoft Customer</dc:creator>
  <cp:lastModifiedBy>Tomaž Bregar Horvat</cp:lastModifiedBy>
  <cp:lastPrinted>2023-04-13T07:53:36Z</cp:lastPrinted>
  <dcterms:created xsi:type="dcterms:W3CDTF">2003-06-24T08:46:30Z</dcterms:created>
  <dcterms:modified xsi:type="dcterms:W3CDTF">2025-01-10T13:43:37Z</dcterms:modified>
</cp:coreProperties>
</file>